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S:\AM\RS_Thematic\ECCBSO\WG ERICA\2021\May2021\"/>
    </mc:Choice>
  </mc:AlternateContent>
  <xr:revisionPtr revIDLastSave="0" documentId="13_ncr:1_{05470E9B-5092-4EED-A9A4-AC5D5FBBC17F}" xr6:coauthVersionLast="45" xr6:coauthVersionMax="45" xr10:uidLastSave="{00000000-0000-0000-0000-000000000000}"/>
  <bookViews>
    <workbookView xWindow="-110" yWindow="-110" windowWidth="38620" windowHeight="21220" tabRatio="662" xr2:uid="{00000000-000D-0000-FFFF-FFFF00000000}"/>
  </bookViews>
  <sheets>
    <sheet name="Cover" sheetId="17" r:id="rId1"/>
    <sheet name="Contents" sheetId="1" r:id="rId2"/>
    <sheet name="Gen. charac." sheetId="2" r:id="rId3"/>
    <sheet name="Function" sheetId="4" r:id="rId4"/>
    <sheet name="Nature" sheetId="5" r:id="rId5"/>
    <sheet name="Comprehensive" sheetId="15" r:id="rId6"/>
    <sheet name="Assets" sheetId="6" r:id="rId7"/>
    <sheet name="Liabilities &amp; Equity" sheetId="7" r:id="rId8"/>
    <sheet name="Cash Flow" sheetId="9" r:id="rId9"/>
    <sheet name="Notes" sheetId="21" r:id="rId10"/>
  </sheets>
  <externalReferences>
    <externalReference r:id="rId11"/>
    <externalReference r:id="rId12"/>
    <externalReference r:id="rId13"/>
  </externalReferences>
  <definedNames>
    <definedName name="_AUC005e97ea57f14757a2077c7cc855260f" hidden="1">#REF!</definedName>
    <definedName name="_AUC00680f2e21804d1ba2a6b6b8c9b885fd" hidden="1">#REF!</definedName>
    <definedName name="_AUC009034527a1a4095ae139f9b24236c3e" hidden="1">#REF!</definedName>
    <definedName name="_AUC00ba735ebe37427fb1d46f7606a65f67" localSheetId="5" hidden="1">'[1]Business comb. &amp; cons. REDUCED'!#REF!</definedName>
    <definedName name="_AUC00ba735ebe37427fb1d46f7606a65f67" localSheetId="0" hidden="1">'[1]Business comb. &amp; cons. REDUCED'!#REF!</definedName>
    <definedName name="_AUC00ba735ebe37427fb1d46f7606a65f67" hidden="1">#REF!</definedName>
    <definedName name="_AUC00d297e883894844b05a85d93e3ceb0a" hidden="1">#REF!</definedName>
    <definedName name="_AUC0102c327ee3449f693c16ad28488bcd5" hidden="1">#REF!</definedName>
    <definedName name="_AUC012ed4e683f94e31b3747e0630b9330d" localSheetId="5" hidden="1">'[1]Business comb. &amp; cons. REDUCED'!#REF!</definedName>
    <definedName name="_AUC012ed4e683f94e31b3747e0630b9330d" localSheetId="0" hidden="1">'[1]Business comb. &amp; cons. REDUCED'!#REF!</definedName>
    <definedName name="_AUC012ed4e683f94e31b3747e0630b9330d" hidden="1">#REF!</definedName>
    <definedName name="_AUC0190aa54aeea42f7a2c9e49ea65135c0" hidden="1">#REF!</definedName>
    <definedName name="_AUC01e0f86018f749e490c4953c874ef03a" hidden="1">'Cash Flow'!#REF!</definedName>
    <definedName name="_AUC01fcaa88d56d4b03ab6ea7042b99eaab" hidden="1">#REF!</definedName>
    <definedName name="_AUC02270cecd0144f35a1900b9521fcfff6" hidden="1">Assets!$N$33</definedName>
    <definedName name="_AUC029a677b66584b039e3841fda4e71ce4" hidden="1">'Liabilities &amp; Equity'!#REF!</definedName>
    <definedName name="_AUC02e11b37e4fd45d9b79b40a95cea0848" hidden="1">#REF!</definedName>
    <definedName name="_AUC02e34dcd7d42459ba6a3d2a903af0fb6" hidden="1">'Cash Flow'!#REF!</definedName>
    <definedName name="_AUC036a847e40494188a55777e5e82653b9" hidden="1">'Cash Flow'!#REF!</definedName>
    <definedName name="_AUC037ee05204684258a9fb76b9f8bbe52d" hidden="1">Nature!#REF!</definedName>
    <definedName name="_AUC039d7a0428834b519286e0a1ce57a1d5" localSheetId="5" hidden="1">'[1]Business comb. &amp; cons. REDUCED'!#REF!</definedName>
    <definedName name="_AUC039d7a0428834b519286e0a1ce57a1d5" localSheetId="0" hidden="1">'[1]Business comb. &amp; cons. REDUCED'!#REF!</definedName>
    <definedName name="_AUC039d7a0428834b519286e0a1ce57a1d5" hidden="1">#REF!</definedName>
    <definedName name="_AUC047cad4147d14261ba3c52e2e187df85" hidden="1">Function!$N$37</definedName>
    <definedName name="_AUC048c7828b6da4b2894aa1fadc34bffc7" hidden="1">'Cash Flow'!$P$27</definedName>
    <definedName name="_AUC050194db9b0c41eb9af38860ea4c6d02" hidden="1">'Liabilities &amp; Equity'!#REF!</definedName>
    <definedName name="_AUC0537cae9469646c984226433586eae98" hidden="1">'Gen. charac.'!#REF!</definedName>
    <definedName name="_AUC053e1fcca8fb42269ab7e75deb0357e3" hidden="1">#REF!</definedName>
    <definedName name="_AUC056e6488aa7548b79890e6b2da954bfc" hidden="1">'Gen. charac.'!#REF!</definedName>
    <definedName name="_AUC05a64b8c8c96430a83e07bfc195f90c5" hidden="1">#REF!</definedName>
    <definedName name="_AUC05be2d5b23684eae9e3ba5c011bc03aa" hidden="1">Assets!$Q$35</definedName>
    <definedName name="_AUC05f2a5b1a0974e5d801e5f4ba2c7dd34" localSheetId="5" hidden="1">'[1]Business comb. &amp; cons. REDUCED'!#REF!</definedName>
    <definedName name="_AUC05f2a5b1a0974e5d801e5f4ba2c7dd34" localSheetId="0" hidden="1">'[1]Business comb. &amp; cons. REDUCED'!#REF!</definedName>
    <definedName name="_AUC05f2a5b1a0974e5d801e5f4ba2c7dd34" hidden="1">#REF!</definedName>
    <definedName name="_AUC0602bbd8534344f5aac1e359b5060fed" hidden="1">Nature!$H$24</definedName>
    <definedName name="_AUC0607d1bdd9e243ff89c9dae2e896bac1" hidden="1">#REF!</definedName>
    <definedName name="_AUC060cf0397f664a69af2884795f9bdb19" hidden="1">'Cash Flow'!#REF!</definedName>
    <definedName name="_AUC06188b0dc9d446899872d16e191dc517" hidden="1">#REF!</definedName>
    <definedName name="_AUC0626b543ced84bd58e808f1a03b7673d" hidden="1">#REF!</definedName>
    <definedName name="_AUC062b66625b5f40d59616b62c4f38fcd5" hidden="1">'Cash Flow'!$P$43</definedName>
    <definedName name="_AUC0646ea9c97c345aea6d7ad1e11a17029" hidden="1">'Liabilities &amp; Equity'!#REF!</definedName>
    <definedName name="_AUC0665db261978412585344b59444068b3" hidden="1">'Liabilities &amp; Equity'!$P$57</definedName>
    <definedName name="_AUC066bdd445f5047e6869d727410aea676" hidden="1">'Liabilities &amp; Equity'!$H$47</definedName>
    <definedName name="_AUC0685b305ca4448f199b77cef23ef83f7" hidden="1">#REF!</definedName>
    <definedName name="_AUC06dcd33e341c45fb839bb9892bb72225" hidden="1">#REF!</definedName>
    <definedName name="_AUC06efb6cd8aea46e2a9737f4ad898255e" hidden="1">Nature!$P$18</definedName>
    <definedName name="_AUC06fe61fd632c4d13b4203eedbd4af136" hidden="1">#REF!</definedName>
    <definedName name="_AUC0771364cf62441e3bbc6a1558b0b3784" hidden="1">'Cash Flow'!#REF!</definedName>
    <definedName name="_AUC0776ea04768f4d05b5f6e980052cb242" localSheetId="5" hidden="1">'[1]Business comb. &amp; cons. REDUCED'!#REF!</definedName>
    <definedName name="_AUC0776ea04768f4d05b5f6e980052cb242" localSheetId="0" hidden="1">'[1]Business comb. &amp; cons. REDUCED'!#REF!</definedName>
    <definedName name="_AUC0776ea04768f4d05b5f6e980052cb242" hidden="1">#REF!</definedName>
    <definedName name="_AUC07881c333273465eaade67f33e999c50" hidden="1">#REF!</definedName>
    <definedName name="_AUC07c16eab68134c35aa1b5cceef437cbb" hidden="1">'Liabilities &amp; Equity'!$H$80</definedName>
    <definedName name="_AUC07ca1646e4794520aa92c694b276cffe" hidden="1">Function!$Q$14</definedName>
    <definedName name="_AUC082bfe3093934a008d98666058c0b2a5" hidden="1">'Gen. charac.'!#REF!</definedName>
    <definedName name="_AUC082d46e74a554e709277092469058a27" hidden="1">#REF!</definedName>
    <definedName name="_AUC086b4ed6d6c2400498d7771465ca1482" hidden="1">'Cash Flow'!#REF!</definedName>
    <definedName name="_AUC0877a7b819b24eba87cff08f46b1b67a" localSheetId="0" hidden="1">[2]Nature!#REF!</definedName>
    <definedName name="_AUC0877a7b819b24eba87cff08f46b1b67a" hidden="1">Nature!#REF!</definedName>
    <definedName name="_AUC089879ff64cf46faba8dfd82834fe076" hidden="1">Nature!$H$35</definedName>
    <definedName name="_AUC089f7e0e4ab4465e9ad71820569e9508" localSheetId="5" hidden="1">'[1]Business comb. &amp; cons. REDUCED'!#REF!</definedName>
    <definedName name="_AUC089f7e0e4ab4465e9ad71820569e9508" localSheetId="0" hidden="1">'[1]Business comb. &amp; cons. REDUCED'!#REF!</definedName>
    <definedName name="_AUC089f7e0e4ab4465e9ad71820569e9508" hidden="1">#REF!</definedName>
    <definedName name="_AUC08ddda34600b4308a4391a259c1ddcb1" localSheetId="5" hidden="1">'[1]Business comb. &amp; cons. REDUCED'!#REF!</definedName>
    <definedName name="_AUC08ddda34600b4308a4391a259c1ddcb1" localSheetId="0" hidden="1">'[1]Business comb. &amp; cons. REDUCED'!#REF!</definedName>
    <definedName name="_AUC08ddda34600b4308a4391a259c1ddcb1" hidden="1">#REF!</definedName>
    <definedName name="_AUC08eb287cd49e40bd8029f1bd8d8684ce" hidden="1">'Liabilities &amp; Equity'!#REF!</definedName>
    <definedName name="_AUC0937aa5cf3674e26a253003a80a9879a" hidden="1">'Liabilities &amp; Equity'!#REF!</definedName>
    <definedName name="_AUC098485abec524169ba52bdd068d54f56" localSheetId="5" hidden="1">'[1]Business comb. &amp; cons. REDUCED'!#REF!</definedName>
    <definedName name="_AUC098485abec524169ba52bdd068d54f56" localSheetId="0" hidden="1">'[1]Business comb. &amp; cons. REDUCED'!#REF!</definedName>
    <definedName name="_AUC098485abec524169ba52bdd068d54f56" hidden="1">#REF!</definedName>
    <definedName name="_AUC0986fbc7cc9d4e32813d7d6ced1d1cbf" hidden="1">#REF!</definedName>
    <definedName name="_AUC099ce4248f5445078deb539e3015d4c6" localSheetId="5" hidden="1">'[1]Business comb. &amp; cons. REDUCED'!#REF!</definedName>
    <definedName name="_AUC099ce4248f5445078deb539e3015d4c6" localSheetId="0" hidden="1">'[1]Business comb. &amp; cons. REDUCED'!#REF!</definedName>
    <definedName name="_AUC099ce4248f5445078deb539e3015d4c6" hidden="1">#REF!</definedName>
    <definedName name="_AUC09f9f40b9e2b4272ba6f5492c816cf2d" hidden="1">#REF!</definedName>
    <definedName name="_AUC0a2fb164673a4c37a832dc38ffc56940" hidden="1">#REF!</definedName>
    <definedName name="_AUC0a34fc3050d047768e02691f28f60883" hidden="1">Function!$H$33</definedName>
    <definedName name="_AUC0a44a72a272643a0900643fb2746d005" localSheetId="5" hidden="1">'[1]Business comb. &amp; cons. REDUCED'!#REF!</definedName>
    <definedName name="_AUC0a44a72a272643a0900643fb2746d005" localSheetId="0" hidden="1">'[1]Business comb. &amp; cons. REDUCED'!#REF!</definedName>
    <definedName name="_AUC0a44a72a272643a0900643fb2746d005" hidden="1">#REF!</definedName>
    <definedName name="_AUC0a8a846f008347b1a833f4a0d06c328c" hidden="1">'Liabilities &amp; Equity'!#REF!</definedName>
    <definedName name="_AUC0aaad216f9de422298dfb3ce00d20b4c" hidden="1">#REF!</definedName>
    <definedName name="_AUC0b08b7a89f364a8d94125d39fe2fb4ae" hidden="1">Function!$N$51</definedName>
    <definedName name="_AUC0b45a7f3e13440519517f1e470e9e2e7" hidden="1">#REF!</definedName>
    <definedName name="_AUC0b95c9aae92c4d40827ab08bdefe7d8f" localSheetId="5" hidden="1">'[1]Business comb. &amp; cons. REDUCED'!#REF!</definedName>
    <definedName name="_AUC0b95c9aae92c4d40827ab08bdefe7d8f" localSheetId="0" hidden="1">'[1]Business comb. &amp; cons. REDUCED'!#REF!</definedName>
    <definedName name="_AUC0b95c9aae92c4d40827ab08bdefe7d8f" hidden="1">#REF!</definedName>
    <definedName name="_AUC0bce883c0a82497fa5a924afd865e7c4" hidden="1">#REF!</definedName>
    <definedName name="_AUC0c1226876f4f4371a7029c1fa9bbf063" hidden="1">#REF!</definedName>
    <definedName name="_AUC0c2bebd58f5546ec98bafe564a41ca08" hidden="1">'Liabilities &amp; Equity'!#REF!</definedName>
    <definedName name="_AUC0c60c5c8a84c4887b904e327deb630ff" hidden="1">#REF!</definedName>
    <definedName name="_AUC0c6f7e9ee7f44c3ebc937191204c0dbd" hidden="1">#REF!</definedName>
    <definedName name="_AUC0cb643e2300b4f7781e23573a4188a9b" hidden="1">#REF!</definedName>
    <definedName name="_AUC0d798b5077484cae883a2d9802444507" hidden="1">'Gen. charac.'!$O$36</definedName>
    <definedName name="_AUC0dc1057e58b0411e8c867e1f53524e5d" localSheetId="5" hidden="1">'[1]Business comb. &amp; cons. REDUCED'!#REF!</definedName>
    <definedName name="_AUC0dc1057e58b0411e8c867e1f53524e5d" localSheetId="0" hidden="1">'[1]Business comb. &amp; cons. REDUCED'!#REF!</definedName>
    <definedName name="_AUC0dc1057e58b0411e8c867e1f53524e5d" hidden="1">#REF!</definedName>
    <definedName name="_AUC0e34d6a62be64a59abb13981c4254976" hidden="1">#REF!</definedName>
    <definedName name="_AUC0e425f02195c47a6923877c744d1bb02" localSheetId="5" hidden="1">[3]Function!#REF!</definedName>
    <definedName name="_AUC0e425f02195c47a6923877c744d1bb02" localSheetId="0" hidden="1">[3]Function!#REF!</definedName>
    <definedName name="_AUC0e425f02195c47a6923877c744d1bb02" hidden="1">Function!#REF!</definedName>
    <definedName name="_AUC0e6ce349a7484aeaa513b2ab2e0268e5" hidden="1">'Cash Flow'!#REF!</definedName>
    <definedName name="_AUC0e83cda2068645c9aa0795d1ef63346f" hidden="1">'Cash Flow'!#REF!</definedName>
    <definedName name="_AUC0e9249630ecf422a854a1d92054cb1d9" hidden="1">#REF!</definedName>
    <definedName name="_AUC0e9868b6e97c4f3581058865c9c4162d" hidden="1">#REF!</definedName>
    <definedName name="_AUC0e98f465ad8d4312ba385ed4fd775df5" hidden="1">Assets!$N$55</definedName>
    <definedName name="_AUC0efc6b6c85ce4afba5a7bf8360787857" hidden="1">Assets!$H$38</definedName>
    <definedName name="_AUC0f370c37084a4aeaa671eb4b1fab93c7" hidden="1">Assets!$P$60</definedName>
    <definedName name="_AUC0f4a8d6f1f0941ae89e02914bc723ecf" hidden="1">Assets!#REF!</definedName>
    <definedName name="_AUC0f4df251d9e043898d5c44cef48aa647" hidden="1">Assets!$Q$10</definedName>
    <definedName name="_AUC0fc70af859d647d6bf57a271e3e27d0f" localSheetId="5" hidden="1">'[1]Business comb. &amp; cons. REDUCED'!#REF!</definedName>
    <definedName name="_AUC0fc70af859d647d6bf57a271e3e27d0f" localSheetId="0" hidden="1">'[1]Business comb. &amp; cons. REDUCED'!#REF!</definedName>
    <definedName name="_AUC0fc70af859d647d6bf57a271e3e27d0f" hidden="1">#REF!</definedName>
    <definedName name="_AUC0fc7e457b6f34000b36d97cc376cf9de" hidden="1">'Liabilities &amp; Equity'!#REF!</definedName>
    <definedName name="_AUC0ff0cb3cbc6d4e14a260a4aeb2f6935b" hidden="1">'Gen. charac.'!#REF!</definedName>
    <definedName name="_AUC0ff659202cf14171807a09514e0de56b" hidden="1">Nature!$H$16</definedName>
    <definedName name="_AUC0ffec3a445494680a707fa2e54ff6ba7" hidden="1">#REF!</definedName>
    <definedName name="_AUC100dd828752b4cfa88c1e650fc50d19c" hidden="1">#REF!</definedName>
    <definedName name="_AUC101d9c6d8b0947c9bbeab74eddd56c6e" hidden="1">'Liabilities &amp; Equity'!$N$42</definedName>
    <definedName name="_AUC1039204a62d44e2dab608208657919fd" hidden="1">#REF!</definedName>
    <definedName name="_AUC104b36d7253340348ebed1cc03db50f3" hidden="1">Nature!#REF!</definedName>
    <definedName name="_AUC1081b4d8908d4e6c851586867e3b0676" hidden="1">#REF!</definedName>
    <definedName name="_AUC11a72a559444488da0ba7350d2329c37" localSheetId="0" hidden="1">'[2]Notes - Asset Movements'!#REF!</definedName>
    <definedName name="_AUC11a72a559444488da0ba7350d2329c37" hidden="1">#REF!</definedName>
    <definedName name="_AUC11c49b64cf964c598a2d6e9fd4b80966" hidden="1">#REF!</definedName>
    <definedName name="_AUC12278e2a58c24969889997001b5611ba" hidden="1">Function!$P$10</definedName>
    <definedName name="_AUC1292d7ec37bc4317846c5eddb8660d29" hidden="1">Function!$P$27</definedName>
    <definedName name="_AUC12957527070e4e2bb8100c73db70159e" hidden="1">'Liabilities &amp; Equity'!#REF!</definedName>
    <definedName name="_AUC130d4504574446c4afd26467a8a184af" hidden="1">#REF!</definedName>
    <definedName name="_AUC134eb6e1949b42c183e119c188f236a1" localSheetId="5" hidden="1">'[1]Business comb. &amp; cons. REDUCED'!#REF!</definedName>
    <definedName name="_AUC134eb6e1949b42c183e119c188f236a1" localSheetId="0" hidden="1">'[1]Business comb. &amp; cons. REDUCED'!#REF!</definedName>
    <definedName name="_AUC134eb6e1949b42c183e119c188f236a1" hidden="1">#REF!</definedName>
    <definedName name="_AUC13596833021746dbbffd446b72e8873c" hidden="1">'Cash Flow'!#REF!</definedName>
    <definedName name="_AUC137753b4a4da40229cb704bb8ab48213" hidden="1">'Liabilities &amp; Equity'!$H$69</definedName>
    <definedName name="_AUC1384a6058070475eb24a8fc102769203" hidden="1">#REF!</definedName>
    <definedName name="_AUC1385ccf33c114639a2f07edf70e6ff09" hidden="1">'Liabilities &amp; Equity'!#REF!</definedName>
    <definedName name="_AUC13a2fc695db945e3b53bd1ac75daba3f" hidden="1">#REF!</definedName>
    <definedName name="_AUC13a8b266c1d04113b8c8e4c62c36a43e" hidden="1">#REF!</definedName>
    <definedName name="_AUC13c3f8f246e84f9b8084a414c98ec280" hidden="1">#REF!</definedName>
    <definedName name="_AUC144237dceebc47da8b91516032235cda" hidden="1">'Cash Flow'!#REF!</definedName>
    <definedName name="_AUC144c691185f34be898f4d074f96be53d" hidden="1">#REF!</definedName>
    <definedName name="_AUC145267336ed846a28b54b12ae2145c78" hidden="1">#REF!</definedName>
    <definedName name="_AUC1497ca5616ba460e869cbe689a139860" hidden="1">Nature!$P$49</definedName>
    <definedName name="_AUC14c2d745f088454ba1018bf26202a4c7" hidden="1">Nature!#REF!</definedName>
    <definedName name="_AUC14de0e1a167643deb9c086b49aea376b" hidden="1">#REF!</definedName>
    <definedName name="_AUC150db9940da04bc6b44bdde203c4e0df" hidden="1">Function!#REF!</definedName>
    <definedName name="_AUC1559a5bb9a614adfa5b9a4723426e38b" hidden="1">#REF!</definedName>
    <definedName name="_AUC15608b5712d84fd9a0501151e18fbaf0" localSheetId="5" hidden="1">'[1]Business comb. &amp; cons. REDUCED'!#REF!</definedName>
    <definedName name="_AUC15608b5712d84fd9a0501151e18fbaf0" localSheetId="0" hidden="1">'[1]Business comb. &amp; cons. REDUCED'!#REF!</definedName>
    <definedName name="_AUC15608b5712d84fd9a0501151e18fbaf0" hidden="1">#REF!</definedName>
    <definedName name="_AUC158d4e57d4ae4795918771f05833614d" hidden="1">#REF!</definedName>
    <definedName name="_AUC15be268b6b314c9dad04ec2bf7c7e656" localSheetId="5" hidden="1">'[1]Business comb. &amp; cons. REDUCED'!#REF!</definedName>
    <definedName name="_AUC15be268b6b314c9dad04ec2bf7c7e656" localSheetId="0" hidden="1">'[1]Business comb. &amp; cons. REDUCED'!#REF!</definedName>
    <definedName name="_AUC15be268b6b314c9dad04ec2bf7c7e656" hidden="1">#REF!</definedName>
    <definedName name="_AUC1623613937384c278e4612b8c4e8af97" hidden="1">#REF!</definedName>
    <definedName name="_AUC16682d6ca6b94f27b8a841da15fbc1b8" hidden="1">#REF!</definedName>
    <definedName name="_AUC166a2eff586349f3b832967bea971a0e" hidden="1">#REF!</definedName>
    <definedName name="_AUC168311c329224e33bfe4443d60596980" hidden="1">#REF!</definedName>
    <definedName name="_AUC16a2828eeca4422dbb83ec1e31c2c60e" hidden="1">'Cash Flow'!#REF!</definedName>
    <definedName name="_AUC16ac95784ced4cfdac33416b13c4d79a" hidden="1">#REF!</definedName>
    <definedName name="_AUC16ca844bfb6a4e678ec33d02762e77ff" hidden="1">#REF!</definedName>
    <definedName name="_AUC16d74c7200914cdfb82b0048fb88ca45" hidden="1">Function!$N$33</definedName>
    <definedName name="_AUC16f70d42e7fc4822ba37ad7bcaddc860" hidden="1">'Liabilities &amp; Equity'!#REF!</definedName>
    <definedName name="_AUC17d3ceafc43f48ed8e7bb3747494d574" localSheetId="5" hidden="1">'[1]Business comb. &amp; cons. REDUCED'!#REF!</definedName>
    <definedName name="_AUC17d3ceafc43f48ed8e7bb3747494d574" localSheetId="0" hidden="1">'[1]Business comb. &amp; cons. REDUCED'!#REF!</definedName>
    <definedName name="_AUC17d3ceafc43f48ed8e7bb3747494d574" hidden="1">#REF!</definedName>
    <definedName name="_AUC18158233fa8f43bd99b51cbdde13a005" hidden="1">#REF!</definedName>
    <definedName name="_AUC1831c9f5c5a54a67a60c353ca60112c0" hidden="1">#REF!</definedName>
    <definedName name="_AUC184ddd7a0b6444c5a27fe94a68ba4735" hidden="1">'Liabilities &amp; Equity'!#REF!</definedName>
    <definedName name="_AUC1852fed3582c4960aac763cc9a2fcf1c" hidden="1">Assets!$H$30</definedName>
    <definedName name="_AUC188c4053abb840aab013bb7aae8dc4aa" hidden="1">#REF!</definedName>
    <definedName name="_AUC189654cfbe614ca9b466d2a2773e8582" hidden="1">#REF!</definedName>
    <definedName name="_AUC18e116782f9c4197b5c46822d577fc43" hidden="1">Function!$Q$27</definedName>
    <definedName name="_AUC194c9051770d43c581cd67e3a8204918" localSheetId="5" hidden="1">'[1]Business comb. &amp; cons. REDUCED'!#REF!</definedName>
    <definedName name="_AUC194c9051770d43c581cd67e3a8204918" localSheetId="0" hidden="1">'[1]Business comb. &amp; cons. REDUCED'!#REF!</definedName>
    <definedName name="_AUC194c9051770d43c581cd67e3a8204918" hidden="1">#REF!</definedName>
    <definedName name="_AUC19614b75506a417a957cbf546e07e18f" localSheetId="5" hidden="1">'[1]Business comb. &amp; cons. REDUCED'!#REF!</definedName>
    <definedName name="_AUC19614b75506a417a957cbf546e07e18f" localSheetId="0" hidden="1">'[1]Business comb. &amp; cons. REDUCED'!#REF!</definedName>
    <definedName name="_AUC19614b75506a417a957cbf546e07e18f" hidden="1">#REF!</definedName>
    <definedName name="_AUC19889ef81e5e474e99a6c903e852d93b" hidden="1">Nature!$N$36</definedName>
    <definedName name="_AUC1991436821d843ef89787d4a4dbee04e" hidden="1">'Liabilities &amp; Equity'!$N$25</definedName>
    <definedName name="_AUC1ad270b9730e4b9584e6a66a2aa1cd37" localSheetId="5" hidden="1">'[1]Business comb. &amp; cons. REDUCED'!#REF!</definedName>
    <definedName name="_AUC1ad270b9730e4b9584e6a66a2aa1cd37" localSheetId="0" hidden="1">'[1]Business comb. &amp; cons. REDUCED'!#REF!</definedName>
    <definedName name="_AUC1ad270b9730e4b9584e6a66a2aa1cd37" hidden="1">#REF!</definedName>
    <definedName name="_AUC1ad5a8366ea34f878919c78369568f95" hidden="1">#REF!</definedName>
    <definedName name="_AUC1aef0ebf95cf461c9356a4293a64b6bd" hidden="1">#REF!</definedName>
    <definedName name="_AUC1b1cdc303a0544bb8436aec8825b94dd" localSheetId="5" hidden="1">'[1]Business comb. &amp; cons. REDUCED'!#REF!</definedName>
    <definedName name="_AUC1b1cdc303a0544bb8436aec8825b94dd" localSheetId="0" hidden="1">'[1]Business comb. &amp; cons. REDUCED'!#REF!</definedName>
    <definedName name="_AUC1b1cdc303a0544bb8436aec8825b94dd" hidden="1">#REF!</definedName>
    <definedName name="_AUC1b3fbaeb821344bab1d281646aaf42ec" hidden="1">#REF!</definedName>
    <definedName name="_AUC1b504d59ad4541b680cf48f924eefe77" hidden="1">#REF!</definedName>
    <definedName name="_AUC1bd41deebba744be9c071f8f11ae3c39" hidden="1">#REF!</definedName>
    <definedName name="_AUC1c14f6596213426fb1775a1fc25fe88a" hidden="1">Nature!$N$26</definedName>
    <definedName name="_AUC1c547370e6364fe5a3dc5e0e13cb62dd" hidden="1">Function!$Q$10</definedName>
    <definedName name="_AUC1cd09f572f204b4dbd259889cc788289" hidden="1">#REF!</definedName>
    <definedName name="_AUC1d6c6e9b22a04b4c9cb288e5bdbe92a6" hidden="1">#REF!</definedName>
    <definedName name="_AUC1d9d9c2cf05743cab1147016d96823fa" hidden="1">#REF!</definedName>
    <definedName name="_AUC1dc976ee1c4041cd895822849f677d0b" localSheetId="0" hidden="1">[2]Nature!#REF!</definedName>
    <definedName name="_AUC1dc976ee1c4041cd895822849f677d0b" hidden="1">Nature!#REF!</definedName>
    <definedName name="_AUC1dd273fe727d4429ad3863ecf8767a71" hidden="1">#REF!</definedName>
    <definedName name="_AUC1ec033ea96134cc38d8595af60edbdb6" hidden="1">'Cash Flow'!$Q$37</definedName>
    <definedName name="_AUC1f07282eb5044f76b634b8de011db593" hidden="1">#REF!</definedName>
    <definedName name="_AUC1f0ea906041b4a81af790409f69b6848" hidden="1">#REF!</definedName>
    <definedName name="_AUC1f5085c2027b46abbf7820d6e4970305" hidden="1">'Liabilities &amp; Equity'!#REF!</definedName>
    <definedName name="_AUC1f70588d7c1d4925a33354c0ff946301" hidden="1">'Liabilities &amp; Equity'!$N$67</definedName>
    <definedName name="_AUC1fafbed9595443bc98d8ae7096b9bf4a" hidden="1">#REF!</definedName>
    <definedName name="_AUC1fb591248f4544aa8f01ffc48e28f2ca" localSheetId="5" hidden="1">'[1]Business comb. &amp; cons. REDUCED'!#REF!</definedName>
    <definedName name="_AUC1fb591248f4544aa8f01ffc48e28f2ca" localSheetId="0" hidden="1">'[1]Business comb. &amp; cons. REDUCED'!#REF!</definedName>
    <definedName name="_AUC1fb591248f4544aa8f01ffc48e28f2ca" hidden="1">#REF!</definedName>
    <definedName name="_AUC1fbeb87e4ef448989ffee062496a13b9" hidden="1">'Cash Flow'!#REF!</definedName>
    <definedName name="_AUC1fc145b849bf4b96b7b97d8695034ba3" hidden="1">#REF!</definedName>
    <definedName name="_AUC1fc28b5e16d546ac952d04532e81760b" hidden="1">Assets!#REF!</definedName>
    <definedName name="_AUC1fd014735f3e4e3ca7de007ffa78cd8c" hidden="1">#REF!</definedName>
    <definedName name="_AUC1ff1f0b08f544cd3ab71e48106bb392c" hidden="1">#REF!</definedName>
    <definedName name="_AUC2057a1ad45b14294831b518958bd33ce" hidden="1">'Cash Flow'!#REF!</definedName>
    <definedName name="_AUC20f6a5a45517475bbae4d42ec0d32e2f" hidden="1">#REF!</definedName>
    <definedName name="_AUC2128d235c76d4217afb9b7bc79a54dbc" hidden="1">Assets!$N$16</definedName>
    <definedName name="_AUC219d7e4f2ffd4022a437adac5439dcf8" localSheetId="5" hidden="1">'[1]Business comb. &amp; cons. REDUCED'!#REF!</definedName>
    <definedName name="_AUC219d7e4f2ffd4022a437adac5439dcf8" localSheetId="0" hidden="1">'[1]Business comb. &amp; cons. REDUCED'!#REF!</definedName>
    <definedName name="_AUC219d7e4f2ffd4022a437adac5439dcf8" hidden="1">#REF!</definedName>
    <definedName name="_AUC21bad1116495431190bedc357544d942" hidden="1">#REF!</definedName>
    <definedName name="_AUC21cbbab417af4d87a18feb1dca7b1077" hidden="1">'Gen. charac.'!$O$11</definedName>
    <definedName name="_AUC21dc67e2cac8446396f08c0e16a4734f" hidden="1">#REF!</definedName>
    <definedName name="_AUC21e19a597e2a43238016c5e5df172cb7" hidden="1">#REF!</definedName>
    <definedName name="_AUC234a11122d1b4904ae909d68122f8b94" hidden="1">#REF!</definedName>
    <definedName name="_AUC237c146b236c4959a17c4340c2a0cb5b" localSheetId="5" hidden="1">'[1]Business comb. &amp; cons. REDUCED'!#REF!</definedName>
    <definedName name="_AUC237c146b236c4959a17c4340c2a0cb5b" localSheetId="0" hidden="1">'[1]Business comb. &amp; cons. REDUCED'!#REF!</definedName>
    <definedName name="_AUC237c146b236c4959a17c4340c2a0cb5b" hidden="1">#REF!</definedName>
    <definedName name="_AUC23a31a994e734b0bb854f712a3aee631" hidden="1">#REF!</definedName>
    <definedName name="_AUC23ac598f961048eeb3377c823a070855" hidden="1">'Liabilities &amp; Equity'!$N$40</definedName>
    <definedName name="_AUC23ce5084d71a479bb5e18f6db334cb89" localSheetId="5" hidden="1">[3]Function!#REF!</definedName>
    <definedName name="_AUC23ce5084d71a479bb5e18f6db334cb89" localSheetId="0" hidden="1">[3]Function!#REF!</definedName>
    <definedName name="_AUC23ce5084d71a479bb5e18f6db334cb89" hidden="1">Function!#REF!</definedName>
    <definedName name="_AUC2427ecfb665048feaff436c8d76b0541" hidden="1">#REF!</definedName>
    <definedName name="_AUC242c0c4db6d644dea3f73cb01eb5d7e0" hidden="1">'Liabilities &amp; Equity'!#REF!</definedName>
    <definedName name="_AUC24935207c1d345d482101aea77b7b113" hidden="1">#REF!</definedName>
    <definedName name="_AUC24c981658ce24b40be270148bcc3e7d5" localSheetId="5" hidden="1">'[1]Business comb. &amp; cons. REDUCED'!#REF!</definedName>
    <definedName name="_AUC24c981658ce24b40be270148bcc3e7d5" localSheetId="0" hidden="1">'[1]Business comb. &amp; cons. REDUCED'!#REF!</definedName>
    <definedName name="_AUC24c981658ce24b40be270148bcc3e7d5" hidden="1">#REF!</definedName>
    <definedName name="_AUC24d86c2ed6fb417ea374f2da3aa208fc" hidden="1">#REF!</definedName>
    <definedName name="_AUC255c9cef1b8743928a6b63561170ad2c" hidden="1">'Liabilities &amp; Equity'!$P$59</definedName>
    <definedName name="_AUC25ddb1a1c7c743f0b2a0d2fc065be622" localSheetId="5" hidden="1">'[1]Business comb. &amp; cons. REDUCED'!#REF!</definedName>
    <definedName name="_AUC25ddb1a1c7c743f0b2a0d2fc065be622" localSheetId="0" hidden="1">'[1]Business comb. &amp; cons. REDUCED'!#REF!</definedName>
    <definedName name="_AUC25ddb1a1c7c743f0b2a0d2fc065be622" hidden="1">#REF!</definedName>
    <definedName name="_AUC260699611b00457994d41696bad1f548" localSheetId="5" hidden="1">'[1]Business comb. &amp; cons. REDUCED'!#REF!</definedName>
    <definedName name="_AUC260699611b00457994d41696bad1f548" localSheetId="0" hidden="1">'[1]Business comb. &amp; cons. REDUCED'!#REF!</definedName>
    <definedName name="_AUC260699611b00457994d41696bad1f548" hidden="1">#REF!</definedName>
    <definedName name="_AUC262ff960c70b4bd8ab471b579c2a4741" localSheetId="5" hidden="1">'[1]Business comb. &amp; cons. REDUCED'!#REF!</definedName>
    <definedName name="_AUC262ff960c70b4bd8ab471b579c2a4741" localSheetId="0" hidden="1">'[1]Business comb. &amp; cons. REDUCED'!#REF!</definedName>
    <definedName name="_AUC262ff960c70b4bd8ab471b579c2a4741" hidden="1">#REF!</definedName>
    <definedName name="_AUC26c4c705c5e94b448f0e67b10415f05f" hidden="1">#REF!</definedName>
    <definedName name="_AUC270e67bfbc324ca094393e31aa48ded1" localSheetId="5" hidden="1">'[1]Business comb. &amp; cons. REDUCED'!#REF!</definedName>
    <definedName name="_AUC270e67bfbc324ca094393e31aa48ded1" localSheetId="0" hidden="1">'[1]Business comb. &amp; cons. REDUCED'!#REF!</definedName>
    <definedName name="_AUC270e67bfbc324ca094393e31aa48ded1" hidden="1">#REF!</definedName>
    <definedName name="_AUC2710453416044215a58310e667602aa4" hidden="1">#REF!</definedName>
    <definedName name="_AUC2759c1af0195412d862d196dffd6ca60" hidden="1">'Cash Flow'!$P$41</definedName>
    <definedName name="_AUC27642595e58143a1838fc9e5eaa76e35" hidden="1">'Liabilities &amp; Equity'!#REF!</definedName>
    <definedName name="_AUC281a8636a6554b0298460fbd18ff9b38" hidden="1">Assets!$Q$12</definedName>
    <definedName name="_AUC282bd278b3d0432c90db9670d69d3a8c" hidden="1">Function!#REF!</definedName>
    <definedName name="_AUC2836844251c14c47b9e0493e78a5a681" hidden="1">#REF!</definedName>
    <definedName name="_AUC2888f0a1013c483b9dd046d3d3e53894" localSheetId="5" hidden="1">[3]Function!#REF!</definedName>
    <definedName name="_AUC2888f0a1013c483b9dd046d3d3e53894" localSheetId="0" hidden="1">[3]Function!#REF!</definedName>
    <definedName name="_AUC2888f0a1013c483b9dd046d3d3e53894" hidden="1">Function!#REF!</definedName>
    <definedName name="_AUC28ad710678c54e9897b7bb7c02bfd404" hidden="1">Function!$N$30</definedName>
    <definedName name="_AUC28ff104feb404d28848a1550bcddcaaa" hidden="1">#REF!</definedName>
    <definedName name="_AUC290d3ba70b01430f905f145141ad1618" hidden="1">Function!#REF!</definedName>
    <definedName name="_AUC291966059d5643d78c78b5423a3d73f2" hidden="1">#REF!</definedName>
    <definedName name="_AUC292a9645e5e7478f862005296141f766" hidden="1">Nature!$H$22</definedName>
    <definedName name="_AUC293ccf21110e4b17b8008cdf7737e2a4" hidden="1">#REF!</definedName>
    <definedName name="_AUC2941321d85dc4f09b070067a8a7e02be" hidden="1">#REF!</definedName>
    <definedName name="_AUC297e98ac95764a428ef017a3fd69f3c8" hidden="1">#REF!</definedName>
    <definedName name="_AUC297f67b9f3e74225aff9856e4fde87f4" hidden="1">'Cash Flow'!#REF!</definedName>
    <definedName name="_AUC29c479ced09f4e77ac14768b01154c1a" localSheetId="5" hidden="1">'[1]Business comb. &amp; cons. REDUCED'!#REF!</definedName>
    <definedName name="_AUC29c479ced09f4e77ac14768b01154c1a" localSheetId="0" hidden="1">'[1]Business comb. &amp; cons. REDUCED'!#REF!</definedName>
    <definedName name="_AUC29c479ced09f4e77ac14768b01154c1a" hidden="1">#REF!</definedName>
    <definedName name="_AUC29fd4eb3474d4456bea24746204d63d9" hidden="1">'Liabilities &amp; Equity'!$H$42</definedName>
    <definedName name="_AUC2a09136069694a229604557c6b7d7fbe" hidden="1">#REF!</definedName>
    <definedName name="_AUC2a0fd772820a4fabb6cdb2820df05ded" hidden="1">#REF!</definedName>
    <definedName name="_AUC2a5583355c4944d9a8d269497338fcfe" hidden="1">'Cash Flow'!$Q$43</definedName>
    <definedName name="_AUC2a73a5bd124f4d81ae418b493ca25251" localSheetId="5" hidden="1">'[1]Business comb. &amp; cons. REDUCED'!#REF!</definedName>
    <definedName name="_AUC2a73a5bd124f4d81ae418b493ca25251" localSheetId="0" hidden="1">'[1]Business comb. &amp; cons. REDUCED'!#REF!</definedName>
    <definedName name="_AUC2a73a5bd124f4d81ae418b493ca25251" hidden="1">#REF!</definedName>
    <definedName name="_AUC2ab2b9d140e9433794a79761c62efdc5" localSheetId="5" hidden="1">'[1]Business comb. &amp; cons. REDUCED'!#REF!</definedName>
    <definedName name="_AUC2ab2b9d140e9433794a79761c62efdc5" localSheetId="0" hidden="1">'[1]Business comb. &amp; cons. REDUCED'!#REF!</definedName>
    <definedName name="_AUC2ab2b9d140e9433794a79761c62efdc5" hidden="1">#REF!</definedName>
    <definedName name="_AUC2adc8b5ec6f646a1908c7102606ae312" hidden="1">'Liabilities &amp; Equity'!$N$23</definedName>
    <definedName name="_AUC2ae7b710247d4b69b387fb53fe1077a8" hidden="1">'Liabilities &amp; Equity'!#REF!</definedName>
    <definedName name="_AUC2af418a152754326b235fa5617468099" hidden="1">#REF!</definedName>
    <definedName name="_AUC2b2ffd1d29cb4222bef8c5dd973e0942" hidden="1">#REF!</definedName>
    <definedName name="_AUC2b4cda3bff984b6fb1078381b295afac" localSheetId="0" hidden="1">[2]Function!#REF!</definedName>
    <definedName name="_AUC2b4cda3bff984b6fb1078381b295afac" hidden="1">Function!#REF!</definedName>
    <definedName name="_AUC2bf527a262e74b03b255ff73b6f095a0" localSheetId="5" hidden="1">'[1]Business comb. &amp; cons. REDUCED'!#REF!</definedName>
    <definedName name="_AUC2bf527a262e74b03b255ff73b6f095a0" localSheetId="0" hidden="1">'[1]Business comb. &amp; cons. REDUCED'!#REF!</definedName>
    <definedName name="_AUC2bf527a262e74b03b255ff73b6f095a0" hidden="1">#REF!</definedName>
    <definedName name="_AUC2c036ee8579a4b4c98f11fb6cd8a0f18" hidden="1">#REF!</definedName>
    <definedName name="_AUC2c1c9eac3ae44284b7c2d2e8d29f7f52" hidden="1">#REF!</definedName>
    <definedName name="_AUC2c28c551441147b8a651d45687b79935" hidden="1">#REF!</definedName>
    <definedName name="_AUC2c2d4ef0017a4c41843df638ee6952ca" hidden="1">#REF!</definedName>
    <definedName name="_AUC2c3de87b1a3042418f634eec1f6cf561" hidden="1">#REF!</definedName>
    <definedName name="_AUC2c79638e9d3e4b1ab91dd9e46752a2c2" hidden="1">#REF!</definedName>
    <definedName name="_AUC2c912831929e4b738f5e3a86253a2488" hidden="1">Function!$N$12</definedName>
    <definedName name="_AUC2c927a786e9744cea78fd23a6c05df2b" hidden="1">Assets!$H$16</definedName>
    <definedName name="_AUC2ce0809725924a689d72d17ee5725575" hidden="1">#REF!</definedName>
    <definedName name="_AUC2cfdf83f408346a2abf1c6d2f4a2311e" hidden="1">#REF!</definedName>
    <definedName name="_AUC2d73b4f6a7f447358b73def48f5647b8" hidden="1">#REF!</definedName>
    <definedName name="_AUC2d96cf90f8664950a7782562e35045d1" hidden="1">#REF!</definedName>
    <definedName name="_AUC2da0ec870a904f57a1cb7f935626a4ce" hidden="1">#REF!</definedName>
    <definedName name="_AUC2dbf882945dc42bfb28b37c2e0df499d" hidden="1">#REF!</definedName>
    <definedName name="_AUC2e55bd4884d145b2ba7d02426d24f1d5" hidden="1">#REF!</definedName>
    <definedName name="_AUC2e5b3d8900794e5aa0c69d43fed0382d" hidden="1">#REF!</definedName>
    <definedName name="_AUC2e92f5c7be7d468aa51ad9679177eeac" hidden="1">#REF!</definedName>
    <definedName name="_AUC2ef13509a3394b55a501c152187dfe5a" hidden="1">#REF!</definedName>
    <definedName name="_AUC2efa82730d2941cfba1990246fa75351" hidden="1">Nature!$N$51</definedName>
    <definedName name="_AUC2f16b63be68e4775b40f20c265aa22d3" hidden="1">'Liabilities &amp; Equity'!$Q$82</definedName>
    <definedName name="_AUC2f53258ff2264a3790fbc26f2668da3d" hidden="1">'Liabilities &amp; Equity'!$H$31</definedName>
    <definedName name="_AUC2f644115a822422580879985a2a1de1d" hidden="1">Nature!$H$21</definedName>
    <definedName name="_AUC2fc9ba4f90364a53bf5db5ca3ba12b65" hidden="1">#REF!</definedName>
    <definedName name="_AUC2fe810006c80447b9c404e820e71251a" hidden="1">'Cash Flow'!#REF!</definedName>
    <definedName name="_AUC2feb8bfc6e4e47e29e8c89045d7454cb" hidden="1">Nature!#REF!</definedName>
    <definedName name="_AUC30066b6da8164dbd8d978e6272aa2750" hidden="1">#REF!</definedName>
    <definedName name="_AUC303474d193464f02819c6b13d97afe0b" localSheetId="0" hidden="1">[2]Assets!#REF!</definedName>
    <definedName name="_AUC303474d193464f02819c6b13d97afe0b" hidden="1">Assets!#REF!</definedName>
    <definedName name="_AUC303bad92766a491ab393a749f2faa320" localSheetId="0" hidden="1">'[2]Liabilities &amp; Equity'!#REF!</definedName>
    <definedName name="_AUC303bad92766a491ab393a749f2faa320" hidden="1">'Liabilities &amp; Equity'!#REF!</definedName>
    <definedName name="_AUC303cb855a6aa4454ad54e321b248c0f2" hidden="1">'Cash Flow'!#REF!</definedName>
    <definedName name="_AUC3049bc1e66894b14b9272a8891ed2f73" localSheetId="5" hidden="1">'[1]Business comb. &amp; cons. REDUCED'!#REF!</definedName>
    <definedName name="_AUC3049bc1e66894b14b9272a8891ed2f73" localSheetId="0" hidden="1">'[1]Business comb. &amp; cons. REDUCED'!#REF!</definedName>
    <definedName name="_AUC3049bc1e66894b14b9272a8891ed2f73" hidden="1">#REF!</definedName>
    <definedName name="_AUC3054095538434991adfc2000221b7930" hidden="1">#REF!</definedName>
    <definedName name="_AUC30e46f3e0aa341cbb25173699eee6c1c" localSheetId="5" hidden="1">'[1]Business comb. &amp; cons. REDUCED'!#REF!</definedName>
    <definedName name="_AUC30e46f3e0aa341cbb25173699eee6c1c" localSheetId="0" hidden="1">'[1]Business comb. &amp; cons. REDUCED'!#REF!</definedName>
    <definedName name="_AUC30e46f3e0aa341cbb25173699eee6c1c" hidden="1">#REF!</definedName>
    <definedName name="_AUC3140f885e2564b38a2ed29fe8f74ef95" hidden="1">#REF!</definedName>
    <definedName name="_AUC31620f4f228e41c997d2a99e5a06278a" hidden="1">Function!$H$62</definedName>
    <definedName name="_AUC31f1f8282c014da5b76cda87f1a83591" hidden="1">Nature!#REF!</definedName>
    <definedName name="_AUC31f79d21b23746ed8e0f97f8d275b7bc" hidden="1">#REF!</definedName>
    <definedName name="_AUC324b9431556e4b2d814ab50e2d54a2a8" hidden="1">#REF!</definedName>
    <definedName name="_AUC3276538c19cb4100a4bc1675543306be" hidden="1">'Liabilities &amp; Equity'!$N$64</definedName>
    <definedName name="_AUC329ebd971d074ba08b4bbd9568885234" hidden="1">#REF!</definedName>
    <definedName name="_AUC33d07ff1d55941dcb1c9b5728bf5020f" hidden="1">'Liabilities &amp; Equity'!$N$22</definedName>
    <definedName name="_AUC342b14f463a5461b8efa2fa382749cb1" hidden="1">'Cash Flow'!$P$11</definedName>
    <definedName name="_AUC3452986c49ef43be9273ce4a77dde498" hidden="1">#REF!</definedName>
    <definedName name="_AUC3458daaebc9044d78996ff4a11b1c80b" localSheetId="5" hidden="1">'[1]Business comb. &amp; cons. REDUCED'!#REF!</definedName>
    <definedName name="_AUC3458daaebc9044d78996ff4a11b1c80b" localSheetId="0" hidden="1">'[1]Business comb. &amp; cons. REDUCED'!#REF!</definedName>
    <definedName name="_AUC3458daaebc9044d78996ff4a11b1c80b" hidden="1">#REF!</definedName>
    <definedName name="_AUC349e0eaff6b64929b0e903b77f4f7227" localSheetId="5" hidden="1">'[1]Business comb. &amp; cons. REDUCED'!#REF!</definedName>
    <definedName name="_AUC349e0eaff6b64929b0e903b77f4f7227" localSheetId="0" hidden="1">'[1]Business comb. &amp; cons. REDUCED'!#REF!</definedName>
    <definedName name="_AUC349e0eaff6b64929b0e903b77f4f7227" hidden="1">#REF!</definedName>
    <definedName name="_AUC34e1a70be4b94a07aba37b88e78a1cd0" hidden="1">Function!#REF!</definedName>
    <definedName name="_AUC34e8d065633d4e4180718ac622063093" hidden="1">'Gen. charac.'!#REF!</definedName>
    <definedName name="_AUC3510ab9204bb451f9b25111da44c9a78" hidden="1">Assets!$H$18</definedName>
    <definedName name="_AUC354e5a1daf3e4acaa32e5e7e942c5c94" hidden="1">Assets!#REF!</definedName>
    <definedName name="_AUC355bfd7ed7d549bdb8721de305268070" hidden="1">Nature!#REF!</definedName>
    <definedName name="_AUC359bcfe67fec48a8a19c23097b7cc1ea" localSheetId="5" hidden="1">'[1]Business comb. &amp; cons. REDUCED'!#REF!</definedName>
    <definedName name="_AUC359bcfe67fec48a8a19c23097b7cc1ea" localSheetId="0" hidden="1">'[1]Business comb. &amp; cons. REDUCED'!#REF!</definedName>
    <definedName name="_AUC359bcfe67fec48a8a19c23097b7cc1ea" hidden="1">#REF!</definedName>
    <definedName name="_AUC35be1cf9286d4effac199081d7a1b8af" localSheetId="5" hidden="1">'[1]Business comb. &amp; cons. REDUCED'!#REF!</definedName>
    <definedName name="_AUC35be1cf9286d4effac199081d7a1b8af" localSheetId="0" hidden="1">'[1]Business comb. &amp; cons. REDUCED'!#REF!</definedName>
    <definedName name="_AUC35be1cf9286d4effac199081d7a1b8af" hidden="1">#REF!</definedName>
    <definedName name="_AUC35e9f95d36844020a4668ec6a485d889" hidden="1">Assets!$N$38</definedName>
    <definedName name="_AUC3601841fa4434cc2841aac14d92c0540" hidden="1">'Cash Flow'!$Q$13</definedName>
    <definedName name="_AUC3602176d825c4e17b0644cd71c4634a9" hidden="1">#REF!</definedName>
    <definedName name="_AUC36173c31521c4ce0a494f70edb9c30a3" hidden="1">#REF!</definedName>
    <definedName name="_AUC36402e4cd5f54b76983dab727625d767" hidden="1">#REF!</definedName>
    <definedName name="_AUC364ea4cac51444a999aae7df06bd7e37" localSheetId="5" hidden="1">'[1]Business comb. &amp; cons. REDUCED'!#REF!</definedName>
    <definedName name="_AUC364ea4cac51444a999aae7df06bd7e37" localSheetId="0" hidden="1">'[1]Business comb. &amp; cons. REDUCED'!#REF!</definedName>
    <definedName name="_AUC364ea4cac51444a999aae7df06bd7e37" hidden="1">#REF!</definedName>
    <definedName name="_AUC369c5c48b5b24f6383db12a9cd69530a" hidden="1">'Cash Flow'!#REF!</definedName>
    <definedName name="_AUC36d46cf5a82449f8b9db53f9741932ca" hidden="1">'Liabilities &amp; Equity'!$H$16</definedName>
    <definedName name="_AUC370ec66cc4be48e090473814d6f699c9" hidden="1">'Liabilities &amp; Equity'!$N$80</definedName>
    <definedName name="_AUC372b8eb5de334ccbb9b0dbe312176228" hidden="1">#REF!</definedName>
    <definedName name="_AUC3761c93e58c04aedabd36d30323132b6" localSheetId="0" hidden="1">[2]Function!#REF!</definedName>
    <definedName name="_AUC3761c93e58c04aedabd36d30323132b6" hidden="1">Function!#REF!</definedName>
    <definedName name="_AUC37e0ec51e7bb48739c0042b98db4df12" localSheetId="5" hidden="1">'[1]Business comb. &amp; cons. REDUCED'!#REF!</definedName>
    <definedName name="_AUC37e0ec51e7bb48739c0042b98db4df12" localSheetId="0" hidden="1">'[1]Business comb. &amp; cons. REDUCED'!#REF!</definedName>
    <definedName name="_AUC37e0ec51e7bb48739c0042b98db4df12" hidden="1">#REF!</definedName>
    <definedName name="_AUC37fd7bc36f5c457cb7f3249984d76cb0" hidden="1">'Liabilities &amp; Equity'!$P$35</definedName>
    <definedName name="_AUC384a80a712d84af2bff655b193846eca" hidden="1">#REF!</definedName>
    <definedName name="_AUC386cab901246473fa2ccab0c78f43747" localSheetId="5" hidden="1">'[1]Business comb. &amp; cons. REDUCED'!#REF!</definedName>
    <definedName name="_AUC386cab901246473fa2ccab0c78f43747" localSheetId="0" hidden="1">'[1]Business comb. &amp; cons. REDUCED'!#REF!</definedName>
    <definedName name="_AUC386cab901246473fa2ccab0c78f43747" hidden="1">#REF!</definedName>
    <definedName name="_AUC38733d99d3e24375a46088020d0ba6b5" localSheetId="5" hidden="1">'[1]Business comb. &amp; cons. REDUCED'!#REF!</definedName>
    <definedName name="_AUC38733d99d3e24375a46088020d0ba6b5" localSheetId="0" hidden="1">'[1]Business comb. &amp; cons. REDUCED'!#REF!</definedName>
    <definedName name="_AUC38733d99d3e24375a46088020d0ba6b5" hidden="1">#REF!</definedName>
    <definedName name="_AUC3892ede5dbb446519eedda72c9d73d80" hidden="1">Function!#REF!</definedName>
    <definedName name="_AUC38e4369769f844f5b12ea7e67e76426e" hidden="1">#REF!</definedName>
    <definedName name="_AUC39003c48c8664206b083c01314c6b950" hidden="1">'Liabilities &amp; Equity'!#REF!</definedName>
    <definedName name="_AUC3900feea91ad4d73808cebfda5644db5" hidden="1">#REF!</definedName>
    <definedName name="_AUC3920d28b0e824908be17dd3d7d1b671b" hidden="1">Nature!$Q$12</definedName>
    <definedName name="_AUC3959506de300471b93abb98c2803f34a" hidden="1">#REF!</definedName>
    <definedName name="_AUC3982dad5814145f69ea5bb2ec7e4ad56" hidden="1">Assets!#REF!</definedName>
    <definedName name="_AUC3983e6b4b32b436ebbb082c27e324183" hidden="1">Assets!$N$22</definedName>
    <definedName name="_AUC39c0a0a9a4e847e4b8351544b7861896" hidden="1">Assets!#REF!</definedName>
    <definedName name="_AUC39e519ce60024c52b0377a57c45d3373" hidden="1">Assets!$P$10</definedName>
    <definedName name="_AUC39f9204c7f4d4268a62e2da944822b04" hidden="1">'Liabilities &amp; Equity'!$H$64</definedName>
    <definedName name="_AUC3a12698f23754c44a2192951c428efc4" hidden="1">#REF!</definedName>
    <definedName name="_AUC3a566c07054846a48651e19d9350ee67" hidden="1">#REF!</definedName>
    <definedName name="_AUC3aac3adaee904a9ba42842fc7cdc7f9e" localSheetId="5" hidden="1">'[1]Business comb. &amp; cons. REDUCED'!#REF!</definedName>
    <definedName name="_AUC3aac3adaee904a9ba42842fc7cdc7f9e" localSheetId="0" hidden="1">'[1]Business comb. &amp; cons. REDUCED'!#REF!</definedName>
    <definedName name="_AUC3aac3adaee904a9ba42842fc7cdc7f9e" hidden="1">#REF!</definedName>
    <definedName name="_AUC3aea8ed1f0c54c05bb9c10938448a6db" hidden="1">#REF!</definedName>
    <definedName name="_AUC3b032d86be6a409d94f1988c1fecd73f" localSheetId="5" hidden="1">'[1]Business comb. &amp; cons. REDUCED'!#REF!</definedName>
    <definedName name="_AUC3b032d86be6a409d94f1988c1fecd73f" localSheetId="0" hidden="1">'[1]Business comb. &amp; cons. REDUCED'!#REF!</definedName>
    <definedName name="_AUC3b032d86be6a409d94f1988c1fecd73f" hidden="1">#REF!</definedName>
    <definedName name="_AUC3b346508cf8b426fac5146956068e12f" localSheetId="5" hidden="1">'[1]Business comb. &amp; cons. REDUCED'!#REF!</definedName>
    <definedName name="_AUC3b346508cf8b426fac5146956068e12f" localSheetId="0" hidden="1">'[1]Business comb. &amp; cons. REDUCED'!#REF!</definedName>
    <definedName name="_AUC3b346508cf8b426fac5146956068e12f" hidden="1">#REF!</definedName>
    <definedName name="_AUC3bb2361064d34ccc8911b5f354503bd2" hidden="1">Assets!$N$15</definedName>
    <definedName name="_AUC3c2f479c8a774e3baebd2bb79a21069d" hidden="1">#REF!</definedName>
    <definedName name="_AUC3c43dbd620814cffb78c6a41441ee926" hidden="1">'Liabilities &amp; Equity'!$H$22</definedName>
    <definedName name="_AUC3c7d225267394a3780b2d95f558f9df0" hidden="1">#REF!</definedName>
    <definedName name="_AUC3c83dd31f962441a9a7e2046663279fa" localSheetId="5" hidden="1">'[1]Business comb. &amp; cons. REDUCED'!#REF!</definedName>
    <definedName name="_AUC3c83dd31f962441a9a7e2046663279fa" localSheetId="0" hidden="1">'[1]Business comb. &amp; cons. REDUCED'!#REF!</definedName>
    <definedName name="_AUC3c83dd31f962441a9a7e2046663279fa" hidden="1">#REF!</definedName>
    <definedName name="_AUC3ca3760ca1934246b7f413f3f8cd510e" hidden="1">Assets!$N$48</definedName>
    <definedName name="_AUC3d09ef9ce6bd43eeb1ea07ba7c77a676" hidden="1">#REF!</definedName>
    <definedName name="_AUC3d72dbb210b8432cb53164bc7023162a" hidden="1">#REF!</definedName>
    <definedName name="_AUC3dd2e2ea284841c9b95b11cab3d47060" hidden="1">Function!$P$18</definedName>
    <definedName name="_AUC3ddf61e0e1964de8ae7cd392874f61d9" hidden="1">Assets!$Q$20</definedName>
    <definedName name="_AUC3e4d774c10c8468baa96c7e29f06cb7d" hidden="1">Assets!#REF!</definedName>
    <definedName name="_AUC3e5a16b547df423698cf411e91d59f96" hidden="1">Nature!#REF!</definedName>
    <definedName name="_AUC3e834da742084acc8de915885d0e7cbd" hidden="1">#REF!</definedName>
    <definedName name="_AUC3e891473c84c48a2bcfd2ae34fd31f4b" hidden="1">#REF!</definedName>
    <definedName name="_AUC3f1e8b643b17442799d85c801134e39d" hidden="1">#REF!</definedName>
    <definedName name="_AUC3f1ed5504b3e401caba56c5917bcf56e" hidden="1">Function!$H$11</definedName>
    <definedName name="_AUC3f7d346dd297485f966a5c01b20b65de" hidden="1">Assets!#REF!</definedName>
    <definedName name="_AUC3ff4f567e0df4adc86c738d5dae3d991" localSheetId="5" hidden="1">'[1]Business comb. &amp; cons. REDUCED'!#REF!</definedName>
    <definedName name="_AUC3ff4f567e0df4adc86c738d5dae3d991" localSheetId="0" hidden="1">'[1]Business comb. &amp; cons. REDUCED'!#REF!</definedName>
    <definedName name="_AUC3ff4f567e0df4adc86c738d5dae3d991" hidden="1">#REF!</definedName>
    <definedName name="_AUC3ff9ba23b52c4f4d8ceacc0fabcff76b" hidden="1">Function!$H$51</definedName>
    <definedName name="_AUC402bae9ed30545b69a4cb1c8b0d9298d" hidden="1">#REF!</definedName>
    <definedName name="_AUC402ec057b72942899790b2c31a3c0f63" hidden="1">'Cash Flow'!#REF!</definedName>
    <definedName name="_AUC404362eebb354d5a996bc370276088f2" hidden="1">#REF!</definedName>
    <definedName name="_AUC40617deb636b4fa9b68ef02b7a16af6b" hidden="1">#REF!</definedName>
    <definedName name="_AUC406c9f7cf75245e9aca3cf9cf14b0b4b" hidden="1">#REF!</definedName>
    <definedName name="_AUC40b226a3956f43c08352a70e6d3f1b9c" hidden="1">Nature!$N$23</definedName>
    <definedName name="_AUC40f7a83762784a94a3efba0cf75e3339" localSheetId="5" hidden="1">'[1]Business comb. &amp; cons. REDUCED'!#REF!</definedName>
    <definedName name="_AUC40f7a83762784a94a3efba0cf75e3339" localSheetId="0" hidden="1">'[1]Business comb. &amp; cons. REDUCED'!#REF!</definedName>
    <definedName name="_AUC40f7a83762784a94a3efba0cf75e3339" hidden="1">#REF!</definedName>
    <definedName name="_AUC410329a1e71143fe82711403fd25d339" hidden="1">#REF!</definedName>
    <definedName name="_AUC41068310ea3a4a5987285e24e3e86c29" localSheetId="5" hidden="1">'[1]Business comb. &amp; cons. REDUCED'!#REF!</definedName>
    <definedName name="_AUC41068310ea3a4a5987285e24e3e86c29" localSheetId="0" hidden="1">'[1]Business comb. &amp; cons. REDUCED'!#REF!</definedName>
    <definedName name="_AUC41068310ea3a4a5987285e24e3e86c29" hidden="1">#REF!</definedName>
    <definedName name="_AUC414a210638e84d9c86cb59ae4d7708eb" hidden="1">Nature!#REF!</definedName>
    <definedName name="_AUC4155d5ecbed14b94b2fe2ad1c0f55b39" hidden="1">Assets!$N$14</definedName>
    <definedName name="_AUC4162c17cd22f4089a912cdf3d69881d3" hidden="1">#REF!</definedName>
    <definedName name="_AUC41b689c778fc4e8e974157aa4420b7bf" hidden="1">#REF!</definedName>
    <definedName name="_AUC41c31c8e34754588ad860b248baf151d" hidden="1">Function!#REF!</definedName>
    <definedName name="_AUC41e10ad72c6446a7ada82588035c1495" hidden="1">Assets!#REF!</definedName>
    <definedName name="_AUC426db4ffbb924ad890ebdc9ba5feabb3" hidden="1">Nature!$N$55</definedName>
    <definedName name="_AUC42c8032021a24f65b801cd5a2f4df0e6" hidden="1">Function!$P$49</definedName>
    <definedName name="_AUC42d098280977430c88958e2959ecea9e" hidden="1">Nature!$Q$18</definedName>
    <definedName name="_AUC42db8aca0ee14af4b44366b28bb47ecd" localSheetId="5" hidden="1">[3]Function!#REF!</definedName>
    <definedName name="_AUC42db8aca0ee14af4b44366b28bb47ecd" localSheetId="0" hidden="1">[3]Function!#REF!</definedName>
    <definedName name="_AUC42db8aca0ee14af4b44366b28bb47ecd" hidden="1">Function!#REF!</definedName>
    <definedName name="_AUC42f01e1e4a664374949e0e6ad62835bf" hidden="1">#REF!</definedName>
    <definedName name="_AUC431d0b13f4514f5287ed4d23745ffbd7" hidden="1">'Cash Flow'!#REF!</definedName>
    <definedName name="_AUC43769891004c4ea88883d97254082840" localSheetId="5" hidden="1">'[1]Business comb. &amp; cons. REDUCED'!#REF!</definedName>
    <definedName name="_AUC43769891004c4ea88883d97254082840" localSheetId="0" hidden="1">'[1]Business comb. &amp; cons. REDUCED'!#REF!</definedName>
    <definedName name="_AUC43769891004c4ea88883d97254082840" hidden="1">#REF!</definedName>
    <definedName name="_AUC44a9f068809e4e8fa4e5f2a1abcd4d48" hidden="1">#REF!</definedName>
    <definedName name="_AUC450329fd224549539bf3c33bad05cd08" hidden="1">Nature!#REF!</definedName>
    <definedName name="_AUC45a3c305743741e39bc4602d7d85fdb5" hidden="1">Function!$H$47</definedName>
    <definedName name="_AUC45bfe03de8574db7b58057e869ff423b" hidden="1">#REF!</definedName>
    <definedName name="_AUC45c18224e37e4c139ec61dad22e8c653" hidden="1">Assets!$Q$45</definedName>
    <definedName name="_AUC45ce302ebd9f4745a76ce60f44ca86a3" hidden="1">#REF!</definedName>
    <definedName name="_AUC4636bfc17ddd4b488a9e614bd4464c8d" hidden="1">'Gen. charac.'!$O$29</definedName>
    <definedName name="_AUC46435dbd00f249f48bb144a017b0396f" hidden="1">'Liabilities &amp; Equity'!$P$39</definedName>
    <definedName name="_AUC464988dfd97041c980414a4f4160e080" hidden="1">#REF!</definedName>
    <definedName name="_AUC4650df0d015c41c2af59afa3c1f52a0b" hidden="1">Assets!$P$35</definedName>
    <definedName name="_AUC465b84f725834c6b9ce913f285907fe2" localSheetId="5" hidden="1">'[1]Business comb. &amp; cons. REDUCED'!#REF!</definedName>
    <definedName name="_AUC465b84f725834c6b9ce913f285907fe2" localSheetId="0" hidden="1">'[1]Business comb. &amp; cons. REDUCED'!#REF!</definedName>
    <definedName name="_AUC465b84f725834c6b9ce913f285907fe2" hidden="1">#REF!</definedName>
    <definedName name="_AUC46b0c897fc8942219b29156e0cf65f87" localSheetId="5" hidden="1">'[1]Business comb. &amp; cons. REDUCED'!#REF!</definedName>
    <definedName name="_AUC46b0c897fc8942219b29156e0cf65f87" localSheetId="0" hidden="1">'[1]Business comb. &amp; cons. REDUCED'!#REF!</definedName>
    <definedName name="_AUC46b0c897fc8942219b29156e0cf65f87" hidden="1">#REF!</definedName>
    <definedName name="_AUC46de21f3931747be933b9438604df006" hidden="1">'Liabilities &amp; Equity'!#REF!</definedName>
    <definedName name="_AUC46e5dc7a36d84492ba6b05ad83e6253b" hidden="1">'Cash Flow'!#REF!</definedName>
    <definedName name="_AUC46f954a211b24d45873200a2a2902f49" localSheetId="5" hidden="1">'[1]Business comb. &amp; cons. REDUCED'!#REF!</definedName>
    <definedName name="_AUC46f954a211b24d45873200a2a2902f49" localSheetId="0" hidden="1">'[1]Business comb. &amp; cons. REDUCED'!#REF!</definedName>
    <definedName name="_AUC46f954a211b24d45873200a2a2902f49" hidden="1">#REF!</definedName>
    <definedName name="_AUC471278b4fd7a4b01b599aae19c923448" hidden="1">#REF!</definedName>
    <definedName name="_AUC4741e971248849e6a2db595cc11332b4" hidden="1">'Liabilities &amp; Equity'!$H$49</definedName>
    <definedName name="_AUC479705ddbcb948ac9bd27a7b9cda85c2" hidden="1">'Liabilities &amp; Equity'!#REF!</definedName>
    <definedName name="_AUC482b934831634786b7e3b0c0cac2467b" hidden="1">#REF!</definedName>
    <definedName name="_AUC48678920325f4851b64b3927505f3cc7" hidden="1">#REF!</definedName>
    <definedName name="_AUC48903d1e475b4ffb9eb88d495d677e81" localSheetId="5" hidden="1">[3]Assets!#REF!</definedName>
    <definedName name="_AUC48903d1e475b4ffb9eb88d495d677e81" localSheetId="0" hidden="1">[3]Assets!#REF!</definedName>
    <definedName name="_AUC48903d1e475b4ffb9eb88d495d677e81" hidden="1">Assets!#REF!</definedName>
    <definedName name="_AUC48a57f017b874b349dccb8d93b211d39" localSheetId="5" hidden="1">'[1]Business comb. &amp; cons. REDUCED'!#REF!</definedName>
    <definedName name="_AUC48a57f017b874b349dccb8d93b211d39" localSheetId="0" hidden="1">'[1]Business comb. &amp; cons. REDUCED'!#REF!</definedName>
    <definedName name="_AUC48a57f017b874b349dccb8d93b211d39" hidden="1">#REF!</definedName>
    <definedName name="_AUC48a70b12e44e47ff810bca6630d6893d" hidden="1">Function!#REF!</definedName>
    <definedName name="_AUC48cad7bfa895440fbfbb2a2e07681206" hidden="1">#REF!</definedName>
    <definedName name="_AUC48d5218ccab6490bbc62077bb159cb6b" hidden="1">'Liabilities &amp; Equity'!$H$29</definedName>
    <definedName name="_AUC48ddf093f15f4f1796db5cc59efd6952" hidden="1">'Liabilities &amp; Equity'!$H$40</definedName>
    <definedName name="_AUC48f32e776b854bbb9770fb4b7e984d59" localSheetId="5" hidden="1">'[1]Business comb. &amp; cons. REDUCED'!#REF!</definedName>
    <definedName name="_AUC48f32e776b854bbb9770fb4b7e984d59" localSheetId="0" hidden="1">'[1]Business comb. &amp; cons. REDUCED'!#REF!</definedName>
    <definedName name="_AUC48f32e776b854bbb9770fb4b7e984d59" hidden="1">#REF!</definedName>
    <definedName name="_AUC490f095b36c74796bb709bdc6bf3b7fe" hidden="1">Assets!$N$21</definedName>
    <definedName name="_AUC49252f0e65d546519886b03beed3604d" hidden="1">#REF!</definedName>
    <definedName name="_AUC4965afb90e4f4dae90456e477ccb1f84" localSheetId="5" hidden="1">'[1]Business comb. &amp; cons. REDUCED'!#REF!</definedName>
    <definedName name="_AUC4965afb90e4f4dae90456e477ccb1f84" localSheetId="0" hidden="1">'[1]Business comb. &amp; cons. REDUCED'!#REF!</definedName>
    <definedName name="_AUC4965afb90e4f4dae90456e477ccb1f84" hidden="1">#REF!</definedName>
    <definedName name="_AUC4967dbf8d1f4451c9e1f05fe93912b5c" hidden="1">Function!$H$15</definedName>
    <definedName name="_AUC49c0e71d60d84cefb51b17bab67540f9" hidden="1">#REF!</definedName>
    <definedName name="_AUC49c282b25e0d4a1e818e37d9f07e4171" hidden="1">#REF!</definedName>
    <definedName name="_AUC4a0a6d1c69444a33838122607c241402" hidden="1">Function!$N$47</definedName>
    <definedName name="_AUC4a5330bd1745439980740cbbbe487617" hidden="1">Assets!$N$18</definedName>
    <definedName name="_AUC4a8a062be28a4fd49b21bba25e94573b" hidden="1">Function!$N$62</definedName>
    <definedName name="_AUC4a9f20ac78e544a3b93704a1cc84c960" hidden="1">#REF!</definedName>
    <definedName name="_AUC4ae62a7a0af546b2a02c86dc1b7b485e" hidden="1">#REF!</definedName>
    <definedName name="_AUC4b39ef7f81d3431fbbc1e0b484bb7711" hidden="1">'Cash Flow'!#REF!</definedName>
    <definedName name="_AUC4b91fc5b36874eed9eaaf4a9558f4440" hidden="1">'Cash Flow'!$P$37</definedName>
    <definedName name="_AUC4bc2d161de7a460ba9400aae57d8f902" hidden="1">'Liabilities &amp; Equity'!#REF!</definedName>
    <definedName name="_AUC4c406880bba84e1db2cbeba77c564bfa" hidden="1">Function!$N$32</definedName>
    <definedName name="_AUC4c9baf73182d4fc7adf442ea0fad895e" localSheetId="5" hidden="1">'[1]Business comb. &amp; cons. REDUCED'!#REF!</definedName>
    <definedName name="_AUC4c9baf73182d4fc7adf442ea0fad895e" localSheetId="0" hidden="1">'[1]Business comb. &amp; cons. REDUCED'!#REF!</definedName>
    <definedName name="_AUC4c9baf73182d4fc7adf442ea0fad895e" hidden="1">#REF!</definedName>
    <definedName name="_AUC4cd3fdfa23524ba397867c8bef17b5ac" hidden="1">'Gen. charac.'!#REF!</definedName>
    <definedName name="_AUC4d4395b9ece4437797f936dd608fb614" hidden="1">Assets!#REF!</definedName>
    <definedName name="_AUC4d56a95f82d74ac4a9a13c82ebbdaf7f" hidden="1">#REF!</definedName>
    <definedName name="_AUC4d6190e1b3064542a1a6bd25d7762245" hidden="1">#REF!</definedName>
    <definedName name="_AUC4e0546d332b64c7f95ab9ce1127cc547" localSheetId="5" hidden="1">'[1]Business comb. &amp; cons. REDUCED'!#REF!</definedName>
    <definedName name="_AUC4e0546d332b64c7f95ab9ce1127cc547" localSheetId="0" hidden="1">'[1]Business comb. &amp; cons. REDUCED'!#REF!</definedName>
    <definedName name="_AUC4e0546d332b64c7f95ab9ce1127cc547" hidden="1">#REF!</definedName>
    <definedName name="_AUC4e0834e0f1fb4b97ac3966d1d3987565" localSheetId="5" hidden="1">'[1]Business comb. &amp; cons. REDUCED'!#REF!</definedName>
    <definedName name="_AUC4e0834e0f1fb4b97ac3966d1d3987565" localSheetId="0" hidden="1">'[1]Business comb. &amp; cons. REDUCED'!#REF!</definedName>
    <definedName name="_AUC4e0834e0f1fb4b97ac3966d1d3987565" hidden="1">#REF!</definedName>
    <definedName name="_AUC4e0db623695a4cbb967847dfea4775a8" hidden="1">Nature!$Q$30</definedName>
    <definedName name="_AUC4e428f475e7f4d1bbf82bcbf70cbeaf5" hidden="1">'Liabilities &amp; Equity'!#REF!</definedName>
    <definedName name="_AUC4e742ad2c88041ff95b072450cbd17be" hidden="1">'Liabilities &amp; Equity'!$P$12</definedName>
    <definedName name="_AUC4e7ae36e7ad7433fb267058d05fe5082" hidden="1">'Cash Flow'!$Q$27</definedName>
    <definedName name="_AUC4f6dd811fa9d484d973afe983b0e1cc4" hidden="1">'Cash Flow'!#REF!</definedName>
    <definedName name="_AUC4fc9b1f59fbc4b86bd28e7e1c178c8e1" hidden="1">'Cash Flow'!$P$39</definedName>
    <definedName name="_AUC5006fc68a5a3441a8d5799273d1753fd" hidden="1">#REF!</definedName>
    <definedName name="_AUC5007ab1141da47b791ad5e759883f0e8" hidden="1">#REF!</definedName>
    <definedName name="_AUC5081f83961e344619d6cfc61a045fce3" localSheetId="5" hidden="1">'[1]Business comb. &amp; cons. REDUCED'!#REF!</definedName>
    <definedName name="_AUC5081f83961e344619d6cfc61a045fce3" localSheetId="0" hidden="1">'[1]Business comb. &amp; cons. REDUCED'!#REF!</definedName>
    <definedName name="_AUC5081f83961e344619d6cfc61a045fce3" hidden="1">#REF!</definedName>
    <definedName name="_AUC50c44407d9f842c3a7d5a8029725664d" localSheetId="0" hidden="1">'[2]Notes - Asset Movements'!#REF!</definedName>
    <definedName name="_AUC50c44407d9f842c3a7d5a8029725664d" hidden="1">#REF!</definedName>
    <definedName name="_AUC512e120b5a6a4877acd89b7eab5d11e7" localSheetId="5" hidden="1">'[1]Business comb. &amp; cons. REDUCED'!#REF!</definedName>
    <definedName name="_AUC512e120b5a6a4877acd89b7eab5d11e7" localSheetId="0" hidden="1">'[1]Business comb. &amp; cons. REDUCED'!#REF!</definedName>
    <definedName name="_AUC512e120b5a6a4877acd89b7eab5d11e7" hidden="1">#REF!</definedName>
    <definedName name="_AUC51cda18c021b40818dd6f151cddc8c15" hidden="1">'Liabilities &amp; Equity'!#REF!</definedName>
    <definedName name="_AUC523a6200f9b148dea9612b5856319d4a" hidden="1">'Cash Flow'!#REF!</definedName>
    <definedName name="_AUC5263efd378e644298d102019124ed0ce" hidden="1">Assets!#REF!</definedName>
    <definedName name="_AUC52c320b26bfc4b99bc33a63bc4c2d0df" hidden="1">'Liabilities &amp; Equity'!#REF!</definedName>
    <definedName name="_AUC52dcb02ca87349368e0661bcd784538c" hidden="1">'Gen. charac.'!#REF!</definedName>
    <definedName name="_AUC53003afbd1824bb2b1b2295366641b6c" hidden="1">#REF!</definedName>
    <definedName name="_AUC531796ffbd26447b84c37df2b9ccc528" hidden="1">'Cash Flow'!#REF!</definedName>
    <definedName name="_AUC531a83b6e49146e28b53a149eca6ef97" hidden="1">#REF!</definedName>
    <definedName name="_AUC53513fd040df4dec8a77c941d577def0" hidden="1">#REF!</definedName>
    <definedName name="_AUC53b98631b6ad4d5b8757867cb6ebccbd" hidden="1">'Gen. charac.'!#REF!</definedName>
    <definedName name="_AUC53ebd710b020457ba6ec87935bcf2b28" hidden="1">#REF!</definedName>
    <definedName name="_AUC54452696360b438f824c70a97dcf664a" hidden="1">Function!#REF!</definedName>
    <definedName name="_AUC545d5a375f964d9499c384e526bac91f" hidden="1">Function!$N$29</definedName>
    <definedName name="_AUC5530cace69814f09a228f21be7dda355" hidden="1">#REF!</definedName>
    <definedName name="_AUC55c32091494443f6ba4ef705e6721433" hidden="1">#REF!</definedName>
    <definedName name="_AUC55d1cb81969d497baee9ded56075c66e" hidden="1">#REF!</definedName>
    <definedName name="_AUC55e6d9d62400438f8f58c00a7dad1379" hidden="1">#REF!</definedName>
    <definedName name="_AUC55f68e29461542e7a8788db18f8017c8" hidden="1">#REF!</definedName>
    <definedName name="_AUC564170ce25ea4a68bbbf8bad8d0144c9" hidden="1">Assets!#REF!</definedName>
    <definedName name="_AUC566004bbfefe4748a516871340e74e54" hidden="1">#REF!</definedName>
    <definedName name="_AUC56619579ef2b477dbf4d18701a6c164d" hidden="1">Assets!$N$28</definedName>
    <definedName name="_AUC56820ae2f9464d91a55f0a80d623cf9f" hidden="1">#REF!</definedName>
    <definedName name="_AUC56873534998f44aa9460f061baea1e1f" localSheetId="0" hidden="1">'[2]Notes - Asset Movements'!#REF!</definedName>
    <definedName name="_AUC56873534998f44aa9460f061baea1e1f" hidden="1">#REF!</definedName>
    <definedName name="_AUC56ddc6dbca064c7abb47397d4b07469e" localSheetId="5" hidden="1">'[1]Business comb. &amp; cons. REDUCED'!#REF!</definedName>
    <definedName name="_AUC56ddc6dbca064c7abb47397d4b07469e" localSheetId="0" hidden="1">'[1]Business comb. &amp; cons. REDUCED'!#REF!</definedName>
    <definedName name="_AUC56ddc6dbca064c7abb47397d4b07469e" hidden="1">#REF!</definedName>
    <definedName name="_AUC56e5994ccbc14119b0c24b2ef7a5acc2" hidden="1">#REF!</definedName>
    <definedName name="_AUC57616b079813430f81a6c9106a385117" hidden="1">'Gen. charac.'!$O$23</definedName>
    <definedName name="_AUC5825f1b5ee5c4def90329a8381f9c611" hidden="1">'Gen. charac.'!#REF!</definedName>
    <definedName name="_AUC587c436a047643ffa2b1871562520510" hidden="1">Function!#REF!</definedName>
    <definedName name="_AUC588fe36c520c4b36a03928bb2e7db8f0" hidden="1">#REF!</definedName>
    <definedName name="_AUC58f2c9a617284c54b28fb10bc8bda2cb" localSheetId="5" hidden="1">'[1]Business comb. &amp; cons. REDUCED'!#REF!</definedName>
    <definedName name="_AUC58f2c9a617284c54b28fb10bc8bda2cb" localSheetId="0" hidden="1">'[1]Business comb. &amp; cons. REDUCED'!#REF!</definedName>
    <definedName name="_AUC58f2c9a617284c54b28fb10bc8bda2cb" hidden="1">#REF!</definedName>
    <definedName name="_AUC59126f64883e44cc8da61a01d22ee108" hidden="1">'Liabilities &amp; Equity'!$N$27</definedName>
    <definedName name="_AUC593fd3731a3c4865a49de046ed785ba3" hidden="1">#REF!</definedName>
    <definedName name="_AUC59606216a9d449088b6c31d16f6fc27e" hidden="1">#REF!</definedName>
    <definedName name="_AUC59d1ad22993b47eabd08bfe5fa811c69" hidden="1">#REF!</definedName>
    <definedName name="_AUC59e8ff0beddc403a93864c48b911e71d" hidden="1">Assets!#REF!</definedName>
    <definedName name="_AUC5a08ec7ac6d24122a8164aca7312753f" localSheetId="5" hidden="1">'[1]Business comb. &amp; cons. REDUCED'!#REF!</definedName>
    <definedName name="_AUC5a08ec7ac6d24122a8164aca7312753f" localSheetId="0" hidden="1">'[1]Business comb. &amp; cons. REDUCED'!#REF!</definedName>
    <definedName name="_AUC5a08ec7ac6d24122a8164aca7312753f" hidden="1">#REF!</definedName>
    <definedName name="_AUC5a1db44febc5417bb3d3c43300a863c9" localSheetId="5" hidden="1">'[1]Business comb. &amp; cons. REDUCED'!#REF!</definedName>
    <definedName name="_AUC5a1db44febc5417bb3d3c43300a863c9" localSheetId="0" hidden="1">'[1]Business comb. &amp; cons. REDUCED'!#REF!</definedName>
    <definedName name="_AUC5a1db44febc5417bb3d3c43300a863c9" hidden="1">#REF!</definedName>
    <definedName name="_AUC5a2a5cd1c621411ba686c24f8b681dfa" hidden="1">#REF!</definedName>
    <definedName name="_AUC5a517196374f4a48b2da8366674febf5" hidden="1">Assets!$H$23</definedName>
    <definedName name="_AUC5b67af65c1df472c995b6693a53f84d9" localSheetId="0" hidden="1">'[2]Liabilities &amp; Equity'!#REF!</definedName>
    <definedName name="_AUC5b67af65c1df472c995b6693a53f84d9" hidden="1">'Liabilities &amp; Equity'!#REF!</definedName>
    <definedName name="_AUC5ba0e06dbbf0413e96b50b5e1f006bd8" localSheetId="5" hidden="1">'[1]Business comb. &amp; cons. REDUCED'!#REF!</definedName>
    <definedName name="_AUC5ba0e06dbbf0413e96b50b5e1f006bd8" localSheetId="0" hidden="1">'[1]Business comb. &amp; cons. REDUCED'!#REF!</definedName>
    <definedName name="_AUC5ba0e06dbbf0413e96b50b5e1f006bd8" hidden="1">#REF!</definedName>
    <definedName name="_AUC5be3446f6ea24983b77b7b4051ea080d" hidden="1">Assets!$Q$60</definedName>
    <definedName name="_AUC5c93a80faec94ddaa6015a31c8d9e1cf" hidden="1">'Liabilities &amp; Equity'!$P$37</definedName>
    <definedName name="_AUC5ccac518e2a04c2ca4a736d4444b0285" hidden="1">Nature!$N$24</definedName>
    <definedName name="_AUC5cfda27e44d94aaf8ed0ad51d63eb6fa" localSheetId="5" hidden="1">'[1]Business comb. &amp; cons. REDUCED'!#REF!</definedName>
    <definedName name="_AUC5cfda27e44d94aaf8ed0ad51d63eb6fa" localSheetId="0" hidden="1">'[1]Business comb. &amp; cons. REDUCED'!#REF!</definedName>
    <definedName name="_AUC5cfda27e44d94aaf8ed0ad51d63eb6fa" hidden="1">#REF!</definedName>
    <definedName name="_AUC5d0238ce4d74444bb0b31fa8bba6162e" hidden="1">#REF!</definedName>
    <definedName name="_AUC5e48ea8f85324096b4821b00095623d4" hidden="1">#REF!</definedName>
    <definedName name="_AUC5e5984b4428d43948539eeded0cad11e" hidden="1">#REF!</definedName>
    <definedName name="_AUC5e8c568fe0884a9586dab8d4a3c03ae4" hidden="1">#REF!</definedName>
    <definedName name="_AUC5ebde2d4d9fb4555a09f8747a25baf5e" localSheetId="5" hidden="1">'[1]Business comb. &amp; cons. REDUCED'!#REF!</definedName>
    <definedName name="_AUC5ebde2d4d9fb4555a09f8747a25baf5e" localSheetId="0" hidden="1">'[1]Business comb. &amp; cons. REDUCED'!#REF!</definedName>
    <definedName name="_AUC5ebde2d4d9fb4555a09f8747a25baf5e" hidden="1">#REF!</definedName>
    <definedName name="_AUC5f1a24b40aa5405e8a7171c15ed8261a" hidden="1">#REF!</definedName>
    <definedName name="_AUC5fc8ffcd5055479b8ecd534a131069c3" localSheetId="5" hidden="1">'[1]Business comb. &amp; cons. REDUCED'!#REF!</definedName>
    <definedName name="_AUC5fc8ffcd5055479b8ecd534a131069c3" localSheetId="0" hidden="1">'[1]Business comb. &amp; cons. REDUCED'!#REF!</definedName>
    <definedName name="_AUC5fc8ffcd5055479b8ecd534a131069c3" hidden="1">#REF!</definedName>
    <definedName name="_AUC5fe67ab75ca64e6f818f1752963d8890" localSheetId="5" hidden="1">'[1]Business comb. &amp; cons. REDUCED'!#REF!</definedName>
    <definedName name="_AUC5fe67ab75ca64e6f818f1752963d8890" localSheetId="0" hidden="1">'[1]Business comb. &amp; cons. REDUCED'!#REF!</definedName>
    <definedName name="_AUC5fe67ab75ca64e6f818f1752963d8890" hidden="1">#REF!</definedName>
    <definedName name="_AUC614f8b4ea6434c069ac8fde592b58962" hidden="1">Assets!#REF!</definedName>
    <definedName name="_AUC6171d532df194f7cbe12a9d4906b6580" hidden="1">#REF!</definedName>
    <definedName name="_AUC61a58f9c2e8e49dfacd69f37fddbaaa9" hidden="1">Function!$P$14</definedName>
    <definedName name="_AUC61dae508a4db4d7c8f0803408903ba73" hidden="1">Assets!$H$43</definedName>
    <definedName name="_AUC61e666d2ae4a4256902cf017fab2b0f9" hidden="1">#REF!</definedName>
    <definedName name="_AUC61e81f9da1e7424ab9be5ada0a693345" hidden="1">#REF!</definedName>
    <definedName name="_AUC62318d9abe2741368aaac6e2a311bc4a" localSheetId="0" hidden="1">'[2]Liabilities &amp; Equity'!#REF!</definedName>
    <definedName name="_AUC62318d9abe2741368aaac6e2a311bc4a" hidden="1">'Liabilities &amp; Equity'!#REF!</definedName>
    <definedName name="_AUC6261191925d3474590aa075bfc711453" hidden="1">Function!#REF!</definedName>
    <definedName name="_AUC6271343d037d46878369a9e639ef68cf" hidden="1">#REF!</definedName>
    <definedName name="_AUC6279047af8db4333ac4933f5abc720e1" hidden="1">Assets!#REF!</definedName>
    <definedName name="_AUC62a46b8fd2b14a119dabfa3ab78d2c8e" hidden="1">#REF!</definedName>
    <definedName name="_AUC62e6ff0426834a138388d81674d02808" hidden="1">Assets!#REF!</definedName>
    <definedName name="_AUC632688e1342b4ca69eb75a2927786554" hidden="1">#REF!</definedName>
    <definedName name="_AUC63c8c25dfa8f469bb088a16f0614f3be" hidden="1">'Gen. charac.'!#REF!</definedName>
    <definedName name="_AUC64075a29ce0f4225acf8261369551b6d" hidden="1">#REF!</definedName>
    <definedName name="_AUC641099f16feb48bcac0cdddbe902a47e" localSheetId="5" hidden="1">'[1]Business comb. &amp; cons. REDUCED'!#REF!</definedName>
    <definedName name="_AUC641099f16feb48bcac0cdddbe902a47e" localSheetId="0" hidden="1">'[1]Business comb. &amp; cons. REDUCED'!#REF!</definedName>
    <definedName name="_AUC641099f16feb48bcac0cdddbe902a47e" hidden="1">#REF!</definedName>
    <definedName name="_AUC64187928985a4f54845f11ecf8f39ce6" localSheetId="0" hidden="1">'[2]Notes - Asset Movements'!#REF!</definedName>
    <definedName name="_AUC64187928985a4f54845f11ecf8f39ce6" hidden="1">#REF!</definedName>
    <definedName name="_AUC642aa389920a44cb8027ba9cb9dc94c6" hidden="1">Assets!#REF!</definedName>
    <definedName name="_AUC645b35e1573c44678c557d63e0fde73d" hidden="1">'Liabilities &amp; Equity'!$H$27</definedName>
    <definedName name="_AUC648e7f721ca14d0f84ef94bca0c7f317" hidden="1">'Cash Flow'!#REF!</definedName>
    <definedName name="_AUC64a69b8f966249ac96b6f7f4dc37c3b1" localSheetId="5" hidden="1">'[1]Business comb. &amp; cons. REDUCED'!#REF!</definedName>
    <definedName name="_AUC64a69b8f966249ac96b6f7f4dc37c3b1" localSheetId="0" hidden="1">'[1]Business comb. &amp; cons. REDUCED'!#REF!</definedName>
    <definedName name="_AUC64a69b8f966249ac96b6f7f4dc37c3b1" hidden="1">#REF!</definedName>
    <definedName name="_AUC64da1841202646d1b6a4f8544038e5c1" localSheetId="5" hidden="1">'[1]Business comb. &amp; cons. REDUCED'!#REF!</definedName>
    <definedName name="_AUC64da1841202646d1b6a4f8544038e5c1" localSheetId="0" hidden="1">'[1]Business comb. &amp; cons. REDUCED'!#REF!</definedName>
    <definedName name="_AUC64da1841202646d1b6a4f8544038e5c1" hidden="1">#REF!</definedName>
    <definedName name="_AUC650c0899624d476aa4dcce0458b99383" hidden="1">Function!$H$43</definedName>
    <definedName name="_AUC651ee05339664e9a9db5d437c79eb72c" localSheetId="5" hidden="1">'[1]Business comb. &amp; cons. REDUCED'!#REF!</definedName>
    <definedName name="_AUC651ee05339664e9a9db5d437c79eb72c" localSheetId="0" hidden="1">'[1]Business comb. &amp; cons. REDUCED'!#REF!</definedName>
    <definedName name="_AUC651ee05339664e9a9db5d437c79eb72c" hidden="1">#REF!</definedName>
    <definedName name="_AUC653ae3ac3c494cff996542091ce2c379" hidden="1">Nature!#REF!</definedName>
    <definedName name="_AUC653b7ff93ccf4e74879f88438adcabdd" hidden="1">#REF!</definedName>
    <definedName name="_AUC6564f6e6ea6a4adcb4e29955091823dd" hidden="1">'Liabilities &amp; Equity'!$N$47</definedName>
    <definedName name="_AUC65a73328daa14c8f9486811c8cb6f7ad" hidden="1">#REF!</definedName>
    <definedName name="_AUC65adf397d50f4c58b03c5913acf3c7a3" hidden="1">Nature!#REF!</definedName>
    <definedName name="_AUC66312749ef9044e8bbb877793dac4d09" hidden="1">'Liabilities &amp; Equity'!#REF!</definedName>
    <definedName name="_AUC671a32eea37b41b5bd236ea1108ae0e2" hidden="1">#REF!</definedName>
    <definedName name="_AUC67527bdb415c44378bfab3f4c12f90e0" hidden="1">Assets!#REF!</definedName>
    <definedName name="_AUC676cc07a9c684a8a9c0e7304c4eb3b94" hidden="1">#REF!</definedName>
    <definedName name="_AUC67915f16e8ad4262bfd083f6f9525320" hidden="1">'Liabilities &amp; Equity'!$H$25</definedName>
    <definedName name="_AUC67a4afb812b2443b8305f7ebeb6e6c1f" hidden="1">Nature!#REF!</definedName>
    <definedName name="_AUC67ab615ce2ac4a8280838848f023bdd0" hidden="1">'Liabilities &amp; Equity'!$P$10</definedName>
    <definedName name="_AUC67bd7ac33d1d4f588f4b56408f92678b" localSheetId="5" hidden="1">'[1]Business comb. &amp; cons. REDUCED'!#REF!</definedName>
    <definedName name="_AUC67bd7ac33d1d4f588f4b56408f92678b" localSheetId="0" hidden="1">'[1]Business comb. &amp; cons. REDUCED'!#REF!</definedName>
    <definedName name="_AUC67bd7ac33d1d4f588f4b56408f92678b" hidden="1">#REF!</definedName>
    <definedName name="_AUC67d055637afc49358f418f8b1071e343" hidden="1">#REF!</definedName>
    <definedName name="_AUC681c4c84651441148c65fced28a6ae22" hidden="1">#REF!</definedName>
    <definedName name="_AUC6868389603904df69e0eb3faaf69a798" hidden="1">'Cash Flow'!$Q$11</definedName>
    <definedName name="_AUC68a5c36e5ce74388b75dd0bc795d220f" hidden="1">Function!$P$45</definedName>
    <definedName name="_AUC68b6cd15cc3d45988c85c887efa7464d" hidden="1">#REF!</definedName>
    <definedName name="_AUC68f4ceaf054e4008ab949e212f0d2faa" hidden="1">#REF!</definedName>
    <definedName name="_AUC692aa6d6e54e4501bbf13ebbd2a95346" hidden="1">#REF!</definedName>
    <definedName name="_AUC692bfe9763b342318ae28882d6527f7c" hidden="1">#REF!</definedName>
    <definedName name="_AUC692c9e8204004ad0a2e8893ee23aa48f" hidden="1">Function!$N$59</definedName>
    <definedName name="_AUC698594a7d14f40e4b5e37b78563e02bb" hidden="1">#REF!</definedName>
    <definedName name="_AUC6a38a5e178da47e2aaff44df00ea995c" hidden="1">#REF!</definedName>
    <definedName name="_AUC6affc1d89e0f4267af68b1e2f3c5e0f6" hidden="1">'Gen. charac.'!#REF!</definedName>
    <definedName name="_AUC6b0a0feb6f9146cf933e05aa3a81cdca" hidden="1">Nature!#REF!</definedName>
    <definedName name="_AUC6b448c0f14e84864a75151068367ecb3" hidden="1">#REF!</definedName>
    <definedName name="_AUC6b5bb8001c2340329e14dbc90842540f" hidden="1">#REF!</definedName>
    <definedName name="_AUC6b7a80919a8c41ab89c877425eb1c511" hidden="1">'Liabilities &amp; Equity'!$H$71</definedName>
    <definedName name="_AUC6b98834340c648dca3cff1a0d26a1002" hidden="1">'Liabilities &amp; Equity'!$N$60</definedName>
    <definedName name="_AUC6bbea8e95be5498199a00f56d25b4d9a" hidden="1">Assets!$H$21</definedName>
    <definedName name="_AUC6bc322b85f8c4f99853dee608324a12e" hidden="1">#REF!</definedName>
    <definedName name="_AUC6bd8432e75054e07b194cd064cb4f75a" hidden="1">#REF!</definedName>
    <definedName name="_AUC6be2b5b78cda435ebd628075f845fc06" hidden="1">#REF!</definedName>
    <definedName name="_AUC6c1d8fcb06dc4496bc4617bae95c330f" hidden="1">'Liabilities &amp; Equity'!$H$23</definedName>
    <definedName name="_AUC6c29b08d961a4d85895844b5ed7455aa" hidden="1">Assets!#REF!</definedName>
    <definedName name="_AUC6c31c4d558014a7bb418e7a64e77e68c" hidden="1">'Liabilities &amp; Equity'!#REF!</definedName>
    <definedName name="_AUC6c366508d2a14454a9ffe7225aa3c377" hidden="1">#REF!</definedName>
    <definedName name="_AUC6cb7d83fc1644863ad7d3ce3862c2109" hidden="1">#REF!</definedName>
    <definedName name="_AUC6ccaf2d65eea453b81f3fbca6f21454d" hidden="1">#REF!</definedName>
    <definedName name="_AUC6d1c672400d74b118fa8b9d6f4d07ba2" localSheetId="5" hidden="1">'[1]Business comb. &amp; cons. REDUCED'!#REF!</definedName>
    <definedName name="_AUC6d1c672400d74b118fa8b9d6f4d07ba2" localSheetId="0" hidden="1">'[1]Business comb. &amp; cons. REDUCED'!#REF!</definedName>
    <definedName name="_AUC6d1c672400d74b118fa8b9d6f4d07ba2" hidden="1">#REF!</definedName>
    <definedName name="_AUC6d8af5bd1694418d83e15504e7dd2427" hidden="1">Assets!$N$13</definedName>
    <definedName name="_AUC6dde03ff5c874ec1a6bb53dea6814788" hidden="1">#REF!</definedName>
    <definedName name="_AUC6df3a6407ba24746a783b5ee4b4e91df" hidden="1">#REF!</definedName>
    <definedName name="_AUC6e0696f19421467ba74bc3b64c7d5521" hidden="1">'Gen. charac.'!#REF!</definedName>
    <definedName name="_AUC6e68048ee83c4f38a2cd3a4e9432fd11" hidden="1">#REF!</definedName>
    <definedName name="_AUC6eb7b0f623474cc89a9f4e4db0015a03" localSheetId="5" hidden="1">'[1]Business comb. &amp; cons. REDUCED'!#REF!</definedName>
    <definedName name="_AUC6eb7b0f623474cc89a9f4e4db0015a03" localSheetId="0" hidden="1">'[1]Business comb. &amp; cons. REDUCED'!#REF!</definedName>
    <definedName name="_AUC6eb7b0f623474cc89a9f4e4db0015a03" hidden="1">#REF!</definedName>
    <definedName name="_AUC6f1883c0e02244c5a5e854f05afdbd3a" localSheetId="5" hidden="1">'[1]Business comb. &amp; cons. REDUCED'!#REF!</definedName>
    <definedName name="_AUC6f1883c0e02244c5a5e854f05afdbd3a" localSheetId="0" hidden="1">'[1]Business comb. &amp; cons. REDUCED'!#REF!</definedName>
    <definedName name="_AUC6f1883c0e02244c5a5e854f05afdbd3a" hidden="1">#REF!</definedName>
    <definedName name="_AUC6f3f1b51c1ff4ce497435c16bc9c8bb1" hidden="1">'Liabilities &amp; Equity'!#REF!</definedName>
    <definedName name="_AUC6f53505b0f1b4d83a138f53d2443703c" localSheetId="5" hidden="1">'[1]Business comb. &amp; cons. REDUCED'!#REF!</definedName>
    <definedName name="_AUC6f53505b0f1b4d83a138f53d2443703c" localSheetId="0" hidden="1">'[1]Business comb. &amp; cons. REDUCED'!#REF!</definedName>
    <definedName name="_AUC6f53505b0f1b4d83a138f53d2443703c" hidden="1">#REF!</definedName>
    <definedName name="_AUC6fa77850b97e4beb92ddeb02e00b2c30" hidden="1">#REF!</definedName>
    <definedName name="_AUC6fa99610de5f4aa1bb4d8518d0744935" hidden="1">#REF!</definedName>
    <definedName name="_AUC6fad77de9ff94935a2876dc6b10a7a14" hidden="1">Assets!#REF!</definedName>
    <definedName name="_AUC6fe2906463174dafa5af7168b9f9c57b" hidden="1">'Liabilities &amp; Equity'!$H$24</definedName>
    <definedName name="_AUC6fed3767485a44eabf4beb9583736848" hidden="1">#REF!</definedName>
    <definedName name="_AUC700e65ffd5a44f54a564713fdf9a680f" hidden="1">'Liabilities &amp; Equity'!#REF!</definedName>
    <definedName name="_AUC70a8edf302784651b1659b74322dbe91" hidden="1">#REF!</definedName>
    <definedName name="_AUC70dc55ac66d940529dbd891f0865a3ca" hidden="1">Nature!$N$47</definedName>
    <definedName name="_AUC7123a0a871e24a88aee3c6e501da6c35" hidden="1">'Liabilities &amp; Equity'!#REF!</definedName>
    <definedName name="_AUC71527755e9df4233812244f36e618457" localSheetId="5" hidden="1">'[1]Business comb. &amp; cons. REDUCED'!#REF!</definedName>
    <definedName name="_AUC71527755e9df4233812244f36e618457" localSheetId="0" hidden="1">'[1]Business comb. &amp; cons. REDUCED'!#REF!</definedName>
    <definedName name="_AUC71527755e9df4233812244f36e618457" hidden="1">#REF!</definedName>
    <definedName name="_AUC7175362fb23541e4a280bb60f0b35406" hidden="1">'Cash Flow'!#REF!</definedName>
    <definedName name="_AUC72272eab383740069693b77983ce874f" localSheetId="5" hidden="1">'[1]Business comb. &amp; cons. REDUCED'!#REF!</definedName>
    <definedName name="_AUC72272eab383740069693b77983ce874f" localSheetId="0" hidden="1">'[1]Business comb. &amp; cons. REDUCED'!#REF!</definedName>
    <definedName name="_AUC72272eab383740069693b77983ce874f" hidden="1">#REF!</definedName>
    <definedName name="_AUC7282ca092748490cbfe3487e845f0b6a" hidden="1">#REF!</definedName>
    <definedName name="_AUC72cff0d7775a43b0a51fdf46f8be388c" hidden="1">'Liabilities &amp; Equity'!#REF!</definedName>
    <definedName name="_AUC72dadc0ab49e4ef9a341676ec33eadbd" hidden="1">Nature!#REF!</definedName>
    <definedName name="_AUC73301b8728cf457dbdf027cbcf620589" hidden="1">'Liabilities &amp; Equity'!$N$69</definedName>
    <definedName name="_AUC73379852bc9c448cafea08068b3b31c9" hidden="1">#REF!</definedName>
    <definedName name="_AUC738e9026ac4f43318deb741c9b3f925a" hidden="1">'Liabilities &amp; Equity'!$N$16</definedName>
    <definedName name="_AUC73b3336c3e5b48a1902f48190d429fa9" hidden="1">Assets!$N$23</definedName>
    <definedName name="_AUC73d1c990b7564092968cbb88ed918b0b" hidden="1">'Cash Flow'!#REF!</definedName>
    <definedName name="_AUC73ec2c9b936f4972b7db6f5054a2033c" hidden="1">#REF!</definedName>
    <definedName name="_AUC740d2b05f2ae45b688828fddf8c94177" hidden="1">Assets!#REF!</definedName>
    <definedName name="_AUC742d43d4e7a845e4b5b951666966c4d9" hidden="1">'Gen. charac.'!#REF!</definedName>
    <definedName name="_AUC7442c54a639b45089827b4c80f7c00fe" hidden="1">#REF!</definedName>
    <definedName name="_AUC748595f0063346b4b3dacfb1cc1a5a08" hidden="1">#REF!</definedName>
    <definedName name="_AUC74e8d86a300a4927b34190c49eb75fbd" hidden="1">#REF!</definedName>
    <definedName name="_AUC74ff06523eba45869a0c294604d58971" localSheetId="5" hidden="1">'[1]Business comb. &amp; cons. REDUCED'!#REF!</definedName>
    <definedName name="_AUC74ff06523eba45869a0c294604d58971" localSheetId="0" hidden="1">'[1]Business comb. &amp; cons. REDUCED'!#REF!</definedName>
    <definedName name="_AUC74ff06523eba45869a0c294604d58971" hidden="1">#REF!</definedName>
    <definedName name="_AUC750b7578a62643089e54086f5034f3c8" localSheetId="5" hidden="1">'[1]Business comb. &amp; cons. REDUCED'!#REF!</definedName>
    <definedName name="_AUC750b7578a62643089e54086f5034f3c8" localSheetId="0" hidden="1">'[1]Business comb. &amp; cons. REDUCED'!#REF!</definedName>
    <definedName name="_AUC750b7578a62643089e54086f5034f3c8" hidden="1">#REF!</definedName>
    <definedName name="_AUC7530a03f4d5747449dcfaa15b01449fc" hidden="1">#REF!</definedName>
    <definedName name="_AUC753b7a2c35b64169ba27bf6128c95b96" hidden="1">'Liabilities &amp; Equity'!$N$62</definedName>
    <definedName name="_AUC755b6d6662234f109147fb6aae658472" hidden="1">#REF!</definedName>
    <definedName name="_AUC758aa06454ab4166a50ad75f67666c80" localSheetId="0" hidden="1">[2]Assets!#REF!</definedName>
    <definedName name="_AUC758aa06454ab4166a50ad75f67666c80" hidden="1">Assets!#REF!</definedName>
    <definedName name="_AUC7591d0bc05f4479b9e4774d826d726ad" hidden="1">#REF!</definedName>
    <definedName name="_AUC75e91e406a7c42fc8cc3ed4829b8eda7" hidden="1">'Liabilities &amp; Equity'!$N$24</definedName>
    <definedName name="_AUC75eecb2ce081404ea99046c4494557bb" hidden="1">#REF!</definedName>
    <definedName name="_AUC762a6b9d440d4e26a7202aaeb64f8a5d" hidden="1">#REF!</definedName>
    <definedName name="_AUC76434840fa96404aa43d42900b3b1ef2" hidden="1">Nature!$Q$10</definedName>
    <definedName name="_AUC76d5710ddf8147e6b5a7e79db92f5bed" hidden="1">'Cash Flow'!#REF!</definedName>
    <definedName name="_AUC76de05c6d97d4f59b2037a925e109490" hidden="1">#REF!</definedName>
    <definedName name="_AUC77acf5e53260452ab485fc6068e3ef9c" hidden="1">#REF!</definedName>
    <definedName name="_AUC77e70c26842b4727b1e65b2a8852de5f" hidden="1">'Liabilities &amp; Equity'!$H$65</definedName>
    <definedName name="_AUC77fb33e160cc49069fdcf97ec45e0230" hidden="1">#REF!</definedName>
    <definedName name="_AUC782f5a0ff052471eb114a8eaf7844302" localSheetId="5" hidden="1">'[1]Business comb. &amp; cons. REDUCED'!#REF!</definedName>
    <definedName name="_AUC782f5a0ff052471eb114a8eaf7844302" localSheetId="0" hidden="1">'[1]Business comb. &amp; cons. REDUCED'!#REF!</definedName>
    <definedName name="_AUC782f5a0ff052471eb114a8eaf7844302" hidden="1">#REF!</definedName>
    <definedName name="_AUC785790dd930a4eb7bcd35f07cc90e2c4" hidden="1">#REF!</definedName>
    <definedName name="_AUC78bf739b2ccd42c79b9d0c778cae85ba" hidden="1">'Gen. charac.'!#REF!</definedName>
    <definedName name="_AUC78c172bdbccd4029b8c8d009a742a728" localSheetId="5" hidden="1">'[1]Business comb. &amp; cons. REDUCED'!#REF!</definedName>
    <definedName name="_AUC78c172bdbccd4029b8c8d009a742a728" localSheetId="0" hidden="1">'[1]Business comb. &amp; cons. REDUCED'!#REF!</definedName>
    <definedName name="_AUC78c172bdbccd4029b8c8d009a742a728" hidden="1">#REF!</definedName>
    <definedName name="_AUC78d1a232826c405f8cfc2edba548d0e5" hidden="1">#REF!</definedName>
    <definedName name="_AUC7910e656f25a4811a684a52e30acdf36" hidden="1">#REF!</definedName>
    <definedName name="_AUC7975c8c09e5947cdbf35aeabf69bb312" hidden="1">'Gen. charac.'!$O$28</definedName>
    <definedName name="_AUC797c68acefb7498490e39572eefa6ab5" hidden="1">#REF!</definedName>
    <definedName name="_AUC79b00ab5005d414fa3040f0ff64123fc" hidden="1">Nature!$Q$20</definedName>
    <definedName name="_AUC79bd9e530dfa446ea8a25d8ba114b90a" hidden="1">'Liabilities &amp; Equity'!$Q$14</definedName>
    <definedName name="_AUC79d4c96d9fc04f9b80d9b4a3b3ab12f2" hidden="1">#REF!</definedName>
    <definedName name="_AUC79f6011cbace4e2a9bf2f94dcb886bd5" localSheetId="5" hidden="1">'[1]Business comb. &amp; cons. REDUCED'!#REF!</definedName>
    <definedName name="_AUC79f6011cbace4e2a9bf2f94dcb886bd5" localSheetId="0" hidden="1">'[1]Business comb. &amp; cons. REDUCED'!#REF!</definedName>
    <definedName name="_AUC79f6011cbace4e2a9bf2f94dcb886bd5" hidden="1">#REF!</definedName>
    <definedName name="_AUC7a5c677efb2f4129abcc84956776e509" hidden="1">#REF!</definedName>
    <definedName name="_AUC7adadacd495f44eb82b85b55b49c1bb0" hidden="1">#REF!</definedName>
    <definedName name="_AUC7b02d835b56b4157b8c9ae534bd7c5bf" hidden="1">Nature!$N$37</definedName>
    <definedName name="_AUC7b33f8bea0774d90a9ff17cd9870033a" hidden="1">'Cash Flow'!#REF!</definedName>
    <definedName name="_AUC7b6377e3517b4059ad280083bba01288" localSheetId="0" hidden="1">[2]Nature!#REF!</definedName>
    <definedName name="_AUC7b6377e3517b4059ad280083bba01288" hidden="1">Nature!#REF!</definedName>
    <definedName name="_AUC7bd7cff70b8b467fab4381e556c27a24" hidden="1">#REF!</definedName>
    <definedName name="_AUC7c3f95ab4ffb4e78a57a61d0c791162f" hidden="1">#REF!</definedName>
    <definedName name="_AUC7c5c568db8ee4ab2a2b482f92387f15d" hidden="1">Assets!#REF!</definedName>
    <definedName name="_AUC7ce65785b64f420e8ef1069a1fa624f5" hidden="1">#REF!</definedName>
    <definedName name="_AUC7da25cac940e418db91deb17c98646c9" hidden="1">#REF!</definedName>
    <definedName name="_AUC7e0b00a1b6f24a7f8e81e5d9cf1edde5" hidden="1">#REF!</definedName>
    <definedName name="_AUC7e69e178e0c34bff81cda6247129e0ee" hidden="1">Nature!$H$26</definedName>
    <definedName name="_AUC7e86f4d62eca44bdb579c5b6e00cff89" hidden="1">'Gen. charac.'!#REF!</definedName>
    <definedName name="_AUC7f09cd0627504f1790a10812fc71a965" hidden="1">'Liabilities &amp; Equity'!#REF!</definedName>
    <definedName name="_AUC7f36e73127764822a2a7016f087012ec" localSheetId="5" hidden="1">'[1]Business comb. &amp; cons. REDUCED'!#REF!</definedName>
    <definedName name="_AUC7f36e73127764822a2a7016f087012ec" localSheetId="0" hidden="1">'[1]Business comb. &amp; cons. REDUCED'!#REF!</definedName>
    <definedName name="_AUC7f36e73127764822a2a7016f087012ec" hidden="1">#REF!</definedName>
    <definedName name="_AUC7f603d6ab2974cc4b27bef0131a40b78" hidden="1">Assets!#REF!</definedName>
    <definedName name="_AUC7fe82da96b8647fbaa95058740e6866f" hidden="1">Assets!$H$13</definedName>
    <definedName name="_AUC7ff95b3695284337923a29d69997dcf2" hidden="1">#REF!</definedName>
    <definedName name="_AUC8033065dc23f4a758d1b888c94e104d7" hidden="1">Function!#REF!</definedName>
    <definedName name="_AUC806a24b4f7164c66a084df2d503b4168" hidden="1">'Liabilities &amp; Equity'!#REF!</definedName>
    <definedName name="_AUC807af81ac3fe4841836c4e7e881c4b32" hidden="1">Assets!#REF!</definedName>
    <definedName name="_AUC811266fde7b34b9b8363a13691b4079e" hidden="1">#REF!</definedName>
    <definedName name="_AUC811cfdd388d64bbaac4fbfd96f10a57a" hidden="1">'Liabilities &amp; Equity'!#REF!</definedName>
    <definedName name="_AUC812ea01f3c164386b5b0389a5f8b40c4" hidden="1">#REF!</definedName>
    <definedName name="_AUC8151dc3a7fee42be8128488ff07126b0" hidden="1">Nature!$N$21</definedName>
    <definedName name="_AUC817073e5980e45bf82fb15786f085f91" hidden="1">Function!$Q$57</definedName>
    <definedName name="_AUC81b771c94b3646ff83a9ab5b0ca2073a" hidden="1">Function!$Q$45</definedName>
    <definedName name="_AUC81f308575db24c0caf763a9cc973b1d1" hidden="1">#REF!</definedName>
    <definedName name="_AUC823a932c4c1b4eeaa4a44c0ca09bf97f" hidden="1">#REF!</definedName>
    <definedName name="_AUC8266b1ac3d224fa5910d6a4c8fefc39d" hidden="1">Assets!#REF!</definedName>
    <definedName name="_AUC828be8db76f9497197c535120f5296f1" hidden="1">#REF!</definedName>
    <definedName name="_AUC833498986bd444b58bc53bd7538221dc" hidden="1">Assets!$P$20</definedName>
    <definedName name="_AUC834bb7e55b1c4b6786f2d43364258e3f" hidden="1">#REF!</definedName>
    <definedName name="_AUC83c6b2d1fd6544639af0aa2ef0deecd8" hidden="1">'Cash Flow'!#REF!</definedName>
    <definedName name="_AUC8417005b81914147bb8f32892b336a0b" hidden="1">Function!#REF!</definedName>
    <definedName name="_AUC8435be01543a4daf9b0c8ee66194f7fe" localSheetId="5" hidden="1">'[1]Business comb. &amp; cons. REDUCED'!#REF!</definedName>
    <definedName name="_AUC8435be01543a4daf9b0c8ee66194f7fe" localSheetId="0" hidden="1">'[1]Business comb. &amp; cons. REDUCED'!#REF!</definedName>
    <definedName name="_AUC8435be01543a4daf9b0c8ee66194f7fe" hidden="1">#REF!</definedName>
    <definedName name="_AUC84b7a4db584b4aea9002b304769c36c9" hidden="1">Function!#REF!</definedName>
    <definedName name="_AUC84bb944ea5424f1cb46cfd97f77c57b3" hidden="1">#REF!</definedName>
    <definedName name="_AUC84d7a8be23eb4242898d4d1c91bd7653" hidden="1">Nature!$H$25</definedName>
    <definedName name="_AUC84e5a59f94434e0d985cde8a98137c51" hidden="1">'Cash Flow'!#REF!</definedName>
    <definedName name="_AUC852bd68d7b614424ab057c1950792b0a" hidden="1">#REF!</definedName>
    <definedName name="_AUC855be5a1ee924ce18c39d809cf5fcfa8" hidden="1">Nature!$H$51</definedName>
    <definedName name="_AUC85afc06ef34d4baaa3a9f3e188389058" hidden="1">#REF!</definedName>
    <definedName name="_AUC85b2cf43c4df40f384b24a465f0bf2b3" hidden="1">Assets!#REF!</definedName>
    <definedName name="_AUC861b0b53f4b24daa9b11c0bbe530fef5" hidden="1">#REF!</definedName>
    <definedName name="_AUC865d46be9f93467fbcd666d54f957bc2" hidden="1">Assets!$P$45</definedName>
    <definedName name="_AUC869d13064fb0442b9ec3f1783b9921ee" hidden="1">#REF!</definedName>
    <definedName name="_AUC86a71918332e448e9e400a0384316b0e" hidden="1">Nature!#REF!</definedName>
    <definedName name="_AUC86e6d2f8d8904fef8904f1366702feae" hidden="1">#REF!</definedName>
    <definedName name="_AUC87177261a980453898a4c302b789d507" hidden="1">#REF!</definedName>
    <definedName name="_AUC8742c4cbd0c347e99237aa4470fa5ab0" hidden="1">#REF!</definedName>
    <definedName name="_AUC878373c0c09543e28bff463894b25e14" hidden="1">#REF!</definedName>
    <definedName name="_AUC8788cf294763475d93b5180dc0f90f10" localSheetId="0" hidden="1">'[2]Liabilities &amp; Equity'!#REF!</definedName>
    <definedName name="_AUC8788cf294763475d93b5180dc0f90f10" hidden="1">'Liabilities &amp; Equity'!#REF!</definedName>
    <definedName name="_AUC879f22186bb14f38b3faeaf55202840b" hidden="1">#REF!</definedName>
    <definedName name="_AUC87a328b67db748209cd98792ac810f00" hidden="1">#REF!</definedName>
    <definedName name="_AUC87a34c906b2c4704a64b55b0db5ee9d9" hidden="1">#REF!</definedName>
    <definedName name="_AUC87b25dcf1a2246d589f0dbf997a154f5" hidden="1">#REF!</definedName>
    <definedName name="_AUC882e7b99ec204ef2b6c4896bc39ccdf0" hidden="1">#REF!</definedName>
    <definedName name="_AUC8846ef1170734a8dad8714d4053fd2f6" hidden="1">#REF!</definedName>
    <definedName name="_AUC8882328804e14f5bbf44b67c628f21fd" hidden="1">Assets!$P$41</definedName>
    <definedName name="_AUC88e0127c6e5e4c9b8b4c392c81da2948" hidden="1">'Liabilities &amp; Equity'!$Q$57</definedName>
    <definedName name="_AUC88e41da7538040d09b71fa54c665dd1c" hidden="1">'Liabilities &amp; Equity'!$Q$10</definedName>
    <definedName name="_AUC8909a8224e53462cb564529ed498cfe0" localSheetId="5" hidden="1">'[1]Business comb. &amp; cons. REDUCED'!#REF!</definedName>
    <definedName name="_AUC8909a8224e53462cb564529ed498cfe0" localSheetId="0" hidden="1">'[1]Business comb. &amp; cons. REDUCED'!#REF!</definedName>
    <definedName name="_AUC8909a8224e53462cb564529ed498cfe0" hidden="1">#REF!</definedName>
    <definedName name="_AUC890c9055af9b4ca09d6e1c04b0a754d8" localSheetId="5" hidden="1">'[1]Business comb. &amp; cons. REDUCED'!#REF!</definedName>
    <definedName name="_AUC890c9055af9b4ca09d6e1c04b0a754d8" localSheetId="0" hidden="1">'[1]Business comb. &amp; cons. REDUCED'!#REF!</definedName>
    <definedName name="_AUC890c9055af9b4ca09d6e1c04b0a754d8" hidden="1">#REF!</definedName>
    <definedName name="_AUC8922318bfc4e4975ba04cc3e123c5f1b" hidden="1">#REF!</definedName>
    <definedName name="_AUC89b1802834714712b54735c9a1f5f907" localSheetId="5" hidden="1">'[1]Business comb. &amp; cons. REDUCED'!#REF!</definedName>
    <definedName name="_AUC89b1802834714712b54735c9a1f5f907" localSheetId="0" hidden="1">'[1]Business comb. &amp; cons. REDUCED'!#REF!</definedName>
    <definedName name="_AUC89b1802834714712b54735c9a1f5f907" hidden="1">#REF!</definedName>
    <definedName name="_AUC89c46a97607f4aaf8e25d1856bfa2e2c" localSheetId="5" hidden="1">'[1]Business comb. &amp; cons. REDUCED'!#REF!</definedName>
    <definedName name="_AUC89c46a97607f4aaf8e25d1856bfa2e2c" localSheetId="0" hidden="1">'[1]Business comb. &amp; cons. REDUCED'!#REF!</definedName>
    <definedName name="_AUC89c46a97607f4aaf8e25d1856bfa2e2c" hidden="1">#REF!</definedName>
    <definedName name="_AUC89db9db6d54b41d7aa770cf6087da8fd" hidden="1">Function!$P$53</definedName>
    <definedName name="_AUC8a12c155cc854c9980b6ade9183750c8" hidden="1">#REF!</definedName>
    <definedName name="_AUC8aa5e430c67945438b5883a9b7772dcc" hidden="1">#REF!</definedName>
    <definedName name="_AUC8aa65114fcc241b39feee84d45e54929" hidden="1">Nature!$P$45</definedName>
    <definedName name="_AUC8b04826e75a4480c919dc775eb340e0d" hidden="1">Assets!$H$48</definedName>
    <definedName name="_AUC8b337a6ccbde4f5fbe35345e0ff83c8f" hidden="1">Nature!$H$55</definedName>
    <definedName name="_AUC8ba7ea2af9f94419a95faae27286b0d7" localSheetId="5" hidden="1">'[1]Business comb. &amp; cons. REDUCED'!#REF!</definedName>
    <definedName name="_AUC8ba7ea2af9f94419a95faae27286b0d7" localSheetId="0" hidden="1">'[1]Business comb. &amp; cons. REDUCED'!#REF!</definedName>
    <definedName name="_AUC8ba7ea2af9f94419a95faae27286b0d7" hidden="1">#REF!</definedName>
    <definedName name="_AUC8bc71d0a05a74fc8a587986b47574fcf" hidden="1">#REF!</definedName>
    <definedName name="_AUC8bc89c1037104cdfb73834fc33fc0b5f" localSheetId="0" hidden="1">'[2]Notes - Asset Movements'!#REF!</definedName>
    <definedName name="_AUC8bc89c1037104cdfb73834fc33fc0b5f" hidden="1">#REF!</definedName>
    <definedName name="_AUC8be8337e98674ba3aaf097a78b148258" hidden="1">Nature!$N$11</definedName>
    <definedName name="_AUC8bfbc8f5080047adb57e9904a3e137f8" hidden="1">Function!#REF!</definedName>
    <definedName name="_AUC8c327dfc32e74d67b2340c19929a04d4" hidden="1">Assets!#REF!</definedName>
    <definedName name="_AUC8c57d9355bfd41dfa530caec5eaaa1e6" localSheetId="5" hidden="1">'[1]Business comb. &amp; cons. REDUCED'!#REF!</definedName>
    <definedName name="_AUC8c57d9355bfd41dfa530caec5eaaa1e6" localSheetId="0" hidden="1">'[1]Business comb. &amp; cons. REDUCED'!#REF!</definedName>
    <definedName name="_AUC8c57d9355bfd41dfa530caec5eaaa1e6" hidden="1">#REF!</definedName>
    <definedName name="_AUC8c72e48063d14dfd801264992931f94c" hidden="1">'Liabilities &amp; Equity'!#REF!</definedName>
    <definedName name="_AUC8c9c9a058f164ca4990c62c79a579fcb" hidden="1">'Cash Flow'!#REF!</definedName>
    <definedName name="_AUC8cab62fb88ec42adb6f00acac6265cc8" hidden="1">#REF!</definedName>
    <definedName name="_AUC8cc22f478df94be18f4d5a3bbf567e2f" hidden="1">#REF!</definedName>
    <definedName name="_AUC8d06c53f452b4e2aad1a82b58849ebad" hidden="1">#REF!</definedName>
    <definedName name="_AUC8d0adb77396947459546f8d595d65203" hidden="1">#REF!</definedName>
    <definedName name="_AUC8d6679f9c54e4af7ab6283c64317f518" hidden="1">'Cash Flow'!#REF!</definedName>
    <definedName name="_AUC8defd99be26f48c6b00041aacc427bb8" hidden="1">#REF!</definedName>
    <definedName name="_AUC8e0b61bd1fad473581feaa26d2c28394" localSheetId="5" hidden="1">'[1]Business comb. &amp; cons. REDUCED'!#REF!</definedName>
    <definedName name="_AUC8e0b61bd1fad473581feaa26d2c28394" localSheetId="0" hidden="1">'[1]Business comb. &amp; cons. REDUCED'!#REF!</definedName>
    <definedName name="_AUC8e0b61bd1fad473581feaa26d2c28394" hidden="1">#REF!</definedName>
    <definedName name="_AUC8e32618ce4204ebea4d6a537bfe2869b" hidden="1">#REF!</definedName>
    <definedName name="_AUC8e326b2b448447bb9043cf15b223e6f3" hidden="1">#REF!</definedName>
    <definedName name="_AUC8e789124bed2427593cbde01cfff1bdb" localSheetId="5" hidden="1">'[1]Business comb. &amp; cons. REDUCED'!#REF!</definedName>
    <definedName name="_AUC8e789124bed2427593cbde01cfff1bdb" localSheetId="0" hidden="1">'[1]Business comb. &amp; cons. REDUCED'!#REF!</definedName>
    <definedName name="_AUC8e789124bed2427593cbde01cfff1bdb" hidden="1">#REF!</definedName>
    <definedName name="_AUC8e944b59fea648979b4e39b14c218f17" hidden="1">Function!$Q$53</definedName>
    <definedName name="_AUC8ea037ce1124499caece3752e51bc756" hidden="1">#REF!</definedName>
    <definedName name="_AUC8ea10f537ffe447180d5c1cbafceaa54" hidden="1">#REF!</definedName>
    <definedName name="_AUC8f4785c802474660bb429a9249243618" hidden="1">#REF!</definedName>
    <definedName name="_AUC8fd63578e2c44a22b9111faeeba8835b" hidden="1">#REF!</definedName>
    <definedName name="_AUC8fdd5a433da9423f940c24c1ffe45f3d" hidden="1">#REF!</definedName>
    <definedName name="_AUC901a55c6dabf4d1abb8a73104e49aa19" hidden="1">Assets!$H$55</definedName>
    <definedName name="_AUC902001824f204ffd9bd300ed4d5d47dc" hidden="1">#REF!</definedName>
    <definedName name="_AUC904ee3561b1a473898306b398f240ffb" hidden="1">Function!#REF!</definedName>
    <definedName name="_AUC90daf8190d6e4fe88a0a916f3cea5b80" hidden="1">#REF!</definedName>
    <definedName name="_AUC90e74eee61e7485a93c8025a0abfe65f" hidden="1">'Gen. charac.'!#REF!</definedName>
    <definedName name="_AUC90eabb8b2ae34ea48aaba834aed1f599" hidden="1">Function!$H$22</definedName>
    <definedName name="_AUC9112842a62c94abeb0d0c0eabf2024d1" localSheetId="5" hidden="1">'[1]Business comb. &amp; cons. REDUCED'!#REF!</definedName>
    <definedName name="_AUC9112842a62c94abeb0d0c0eabf2024d1" localSheetId="0" hidden="1">'[1]Business comb. &amp; cons. REDUCED'!#REF!</definedName>
    <definedName name="_AUC9112842a62c94abeb0d0c0eabf2024d1" hidden="1">#REF!</definedName>
    <definedName name="_AUC913f575377e645beb3a1ba584498899b" hidden="1">#REF!</definedName>
    <definedName name="_AUC9146304f531745919d5a94b4e973922b" hidden="1">'Cash Flow'!#REF!</definedName>
    <definedName name="_AUC9152ffcf5d6741bda372ceb2b9cdd2e3" hidden="1">Assets!#REF!</definedName>
    <definedName name="_AUC915dd81117654707b3e620fa89efe8f7" hidden="1">#REF!</definedName>
    <definedName name="_AUC916a3d86845745ef86abcd3d8c095dd7" hidden="1">#REF!</definedName>
    <definedName name="_AUC91797c8b9d34418fb97bf9d4b2607d9b" hidden="1">'Liabilities &amp; Equity'!#REF!</definedName>
    <definedName name="_AUC918890759e924737a047471c40d03e5b" hidden="1">Nature!$P$12</definedName>
    <definedName name="_AUC918c2b457ef3465eaf1761e23548a8ea" hidden="1">Function!#REF!</definedName>
    <definedName name="_AUC918cb21a034d4d55868f1b444be81540" hidden="1">#REF!</definedName>
    <definedName name="_AUC919ed9dd2f324237b64b303631464b2a" localSheetId="5" hidden="1">'[1]Business comb. &amp; cons. REDUCED'!#REF!</definedName>
    <definedName name="_AUC919ed9dd2f324237b64b303631464b2a" localSheetId="0" hidden="1">'[1]Business comb. &amp; cons. REDUCED'!#REF!</definedName>
    <definedName name="_AUC919ed9dd2f324237b64b303631464b2a" hidden="1">#REF!</definedName>
    <definedName name="_AUC91bab85ab9f145f9a301bf3b7c24cf90" localSheetId="5" hidden="1">'[1]Business comb. &amp; cons. REDUCED'!#REF!</definedName>
    <definedName name="_AUC91bab85ab9f145f9a301bf3b7c24cf90" localSheetId="0" hidden="1">'[1]Business comb. &amp; cons. REDUCED'!#REF!</definedName>
    <definedName name="_AUC91bab85ab9f145f9a301bf3b7c24cf90" hidden="1">#REF!</definedName>
    <definedName name="_AUC91d091892062482f9082355077b2828c" hidden="1">#REF!</definedName>
    <definedName name="_AUC922c8372ec304078bee0c07db83a7983" localSheetId="5" hidden="1">'[1]Business comb. &amp; cons. REDUCED'!#REF!</definedName>
    <definedName name="_AUC922c8372ec304078bee0c07db83a7983" localSheetId="0" hidden="1">'[1]Business comb. &amp; cons. REDUCED'!#REF!</definedName>
    <definedName name="_AUC922c8372ec304078bee0c07db83a7983" hidden="1">#REF!</definedName>
    <definedName name="_AUC9239e874afd145b49dab9ac649500a65" hidden="1">#REF!</definedName>
    <definedName name="_AUC92ff50f6d1d843c486eced202a6c91bb" localSheetId="5" hidden="1">'[1]Business comb. &amp; cons. REDUCED'!#REF!</definedName>
    <definedName name="_AUC92ff50f6d1d843c486eced202a6c91bb" localSheetId="0" hidden="1">'[1]Business comb. &amp; cons. REDUCED'!#REF!</definedName>
    <definedName name="_AUC92ff50f6d1d843c486eced202a6c91bb" hidden="1">#REF!</definedName>
    <definedName name="_AUC9306f4d97bf84644adeaa9692ed31e03" hidden="1">Nature!$H$11</definedName>
    <definedName name="_AUC939a5ce54de547958381aa2e895db51f" hidden="1">#REF!</definedName>
    <definedName name="_AUC93d6cf9f04e848798878f5ec549650b7" hidden="1">#REF!</definedName>
    <definedName name="_AUC93fb9c7029764276ba144091be50f30a" hidden="1">#REF!</definedName>
    <definedName name="_AUC9408e9ff4f214e2585edfd5e428dcec2" hidden="1">'Cash Flow'!#REF!</definedName>
    <definedName name="_AUC944d9903626e460ca9a8e2eb04472617" hidden="1">Nature!#REF!</definedName>
    <definedName name="_AUC94aad576aeb04c8ab3d0559033e45d86" hidden="1">#REF!</definedName>
    <definedName name="_AUC94b29b37d7864916a33dae050a0869e2" hidden="1">'Liabilities &amp; Equity'!#REF!</definedName>
    <definedName name="_AUC9504293e22364bb7933c659744f59f7b" localSheetId="0" hidden="1">[2]Nature!#REF!</definedName>
    <definedName name="_AUC9504293e22364bb7933c659744f59f7b" hidden="1">Nature!#REF!</definedName>
    <definedName name="_AUC9536680b1f27462ba40be95abad3bf74" hidden="1">#REF!</definedName>
    <definedName name="_AUC95abb44b84914773ad88b198b3635b4f" hidden="1">'Cash Flow'!#REF!</definedName>
    <definedName name="_AUC95bf43b55e534ce8ae286aaab6f51073" hidden="1">Assets!#REF!</definedName>
    <definedName name="_AUC95d0e0883f9d4f31926aadf983461b40" hidden="1">#REF!</definedName>
    <definedName name="_AUC9609195ee52c4718976ec12ff74e77fb" hidden="1">'Liabilities &amp; Equity'!$N$45</definedName>
    <definedName name="_AUC962dedbd55a749d3b44547649f4f9ffd" localSheetId="5" hidden="1">'[1]Business comb. &amp; cons. REDUCED'!#REF!</definedName>
    <definedName name="_AUC962dedbd55a749d3b44547649f4f9ffd" localSheetId="0" hidden="1">'[1]Business comb. &amp; cons. REDUCED'!#REF!</definedName>
    <definedName name="_AUC962dedbd55a749d3b44547649f4f9ffd" hidden="1">#REF!</definedName>
    <definedName name="_AUC96643759fe9b4f71a7b8aa1622b27570" hidden="1">'Liabilities &amp; Equity'!#REF!</definedName>
    <definedName name="_AUC96b0192a27cb4ea7b65df99a4e18d637" hidden="1">'Liabilities &amp; Equity'!$N$65</definedName>
    <definedName name="_AUC973521f10caa4a31b77a16a57ad77001" hidden="1">#REF!</definedName>
    <definedName name="_AUC973bde2fdda245dca2838b1356cfb101" hidden="1">Nature!$H$37</definedName>
    <definedName name="_AUC97af54a599b346039479896a1f475879" hidden="1">#REF!</definedName>
    <definedName name="_AUC97de09d8d5934be982b4041c5786f9ba" hidden="1">'Gen. charac.'!#REF!</definedName>
    <definedName name="_AUC97f956e11f9d40b1b1046d963d59fe50" hidden="1">'Gen. charac.'!#REF!</definedName>
    <definedName name="_AUC97fc4ad5ff1d4c50aea26d4460255d21" hidden="1">'Cash Flow'!#REF!</definedName>
    <definedName name="_AUC98225260e2af44ea97bc08fcd8c28f52" localSheetId="0" hidden="1">'[2]Liabilities &amp; Equity'!#REF!</definedName>
    <definedName name="_AUC98225260e2af44ea97bc08fcd8c28f52" hidden="1">'Liabilities &amp; Equity'!#REF!</definedName>
    <definedName name="_AUC985cf9f6ee63413ebd6821b11e0779b9" hidden="1">#REF!</definedName>
    <definedName name="_AUC9892edae55484bdf90ecec145c4ef043" hidden="1">#REF!</definedName>
    <definedName name="_AUC98cb68cf1e76438ebc1154829ad6c6fc" hidden="1">Function!$H$37</definedName>
    <definedName name="_AUC99b030e6529a498088b9e15ae7c48b45" hidden="1">#REF!</definedName>
    <definedName name="_AUC9a0685cf8a3142bd8609133e54ef6c69" hidden="1">#REF!</definedName>
    <definedName name="_AUC9a2a26712c7f46dd9a3dc32e601d002d" hidden="1">#REF!</definedName>
    <definedName name="_AUC9a6334a0026b41f7bf18e31b0ddad9d7" hidden="1">Function!$N$11</definedName>
    <definedName name="_AUC9a7e34af493b4de6adc58c612131ac12" localSheetId="5" hidden="1">'[1]Business comb. &amp; cons. REDUCED'!#REF!</definedName>
    <definedName name="_AUC9a7e34af493b4de6adc58c612131ac12" localSheetId="0" hidden="1">'[1]Business comb. &amp; cons. REDUCED'!#REF!</definedName>
    <definedName name="_AUC9a7e34af493b4de6adc58c612131ac12" hidden="1">#REF!</definedName>
    <definedName name="_AUC9ae4f4c1500144c6a9eb2253385c39ea" hidden="1">#REF!</definedName>
    <definedName name="_AUC9b08aac2e98142e3912f268aa76deee9" hidden="1">#REF!</definedName>
    <definedName name="_AUC9b550ad0666546858d5ddf07e2713880" hidden="1">#REF!</definedName>
    <definedName name="_AUC9b6a9934a4c942d8a4ee89d55d13a480" localSheetId="5" hidden="1">'[1]Business comb. &amp; cons. REDUCED'!#REF!</definedName>
    <definedName name="_AUC9b6a9934a4c942d8a4ee89d55d13a480" localSheetId="0" hidden="1">'[1]Business comb. &amp; cons. REDUCED'!#REF!</definedName>
    <definedName name="_AUC9b6a9934a4c942d8a4ee89d55d13a480" hidden="1">#REF!</definedName>
    <definedName name="_AUC9bc76331d185450588aedfb84f56f2b7" localSheetId="5" hidden="1">'[1]Business comb. &amp; cons. REDUCED'!#REF!</definedName>
    <definedName name="_AUC9bc76331d185450588aedfb84f56f2b7" localSheetId="0" hidden="1">'[1]Business comb. &amp; cons. REDUCED'!#REF!</definedName>
    <definedName name="_AUC9bc76331d185450588aedfb84f56f2b7" hidden="1">#REF!</definedName>
    <definedName name="_AUC9bd26b086f2146b8b7e672d1815e8be7" hidden="1">Nature!#REF!</definedName>
    <definedName name="_AUC9beb1683a81f40979ef8ce57fa5a32f9" hidden="1">Assets!$N$43</definedName>
    <definedName name="_AUC9c3daccee8874447857777e74db4b024" hidden="1">'Liabilities &amp; Equity'!$P$21</definedName>
    <definedName name="_AUC9c4c1aa34783474f8d9b29802dadd502" hidden="1">#REF!</definedName>
    <definedName name="_AUC9c6d1f12313b407d826c13d2192fa8be" hidden="1">#REF!</definedName>
    <definedName name="_AUC9c7db77defc54450bd9f667ce7c3b16e" hidden="1">#REF!</definedName>
    <definedName name="_AUC9ca3702a014f46a2b365cc7e3353335f" hidden="1">Assets!#REF!</definedName>
    <definedName name="_AUC9cc9381be8704d609bed0ef21e899923" hidden="1">#REF!</definedName>
    <definedName name="_AUC9cf16c9e76e14bc0a4655d696dd53349" hidden="1">'Liabilities &amp; Equity'!#REF!</definedName>
    <definedName name="_AUC9cf44c86051448a583e452eb3fc99d2d" hidden="1">#REF!</definedName>
    <definedName name="_AUC9cfc6ab745ea47d790d8c916cf93966a" hidden="1">#REF!</definedName>
    <definedName name="_AUC9dd4ddde6e5d4d79b4fbdbbc4eeb0015" hidden="1">#REF!</definedName>
    <definedName name="_AUC9e0a14fe04b04c3ab6dbbdf6929a40f4" localSheetId="5" hidden="1">'[1]Business comb. &amp; cons. REDUCED'!#REF!</definedName>
    <definedName name="_AUC9e0a14fe04b04c3ab6dbbdf6929a40f4" localSheetId="0" hidden="1">'[1]Business comb. &amp; cons. REDUCED'!#REF!</definedName>
    <definedName name="_AUC9e0a14fe04b04c3ab6dbbdf6929a40f4" hidden="1">#REF!</definedName>
    <definedName name="_AUC9e1620e2a786485db9a3adf569174c58" localSheetId="5" hidden="1">'[1]Business comb. &amp; cons. REDUCED'!#REF!</definedName>
    <definedName name="_AUC9e1620e2a786485db9a3adf569174c58" localSheetId="0" hidden="1">'[1]Business comb. &amp; cons. REDUCED'!#REF!</definedName>
    <definedName name="_AUC9e1620e2a786485db9a3adf569174c58" hidden="1">#REF!</definedName>
    <definedName name="_AUC9eb599115f3e4cedbeed108cb058d82b" hidden="1">Function!$H$29</definedName>
    <definedName name="_AUC9ed96c35ef3d428e909a1822e0aa406f" hidden="1">Nature!$H$36</definedName>
    <definedName name="_AUC9f12e4932acc42e88ac5ef834d9953c3" hidden="1">#REF!</definedName>
    <definedName name="_AUC9f3357e2d0dc46f6aeead14dc928890f" hidden="1">#REF!</definedName>
    <definedName name="_AUC9f421f506e504a489447f269314f824d" hidden="1">#REF!</definedName>
    <definedName name="_AUC9f7307a193854fefa0dfb12d746e8043" hidden="1">Assets!#REF!</definedName>
    <definedName name="_AUC9f90edde85c9486c88c961272a2cffcf" hidden="1">Function!#REF!</definedName>
    <definedName name="_AUC9f978c47b44041578829037a198f62cb" hidden="1">#REF!</definedName>
    <definedName name="_AUC9fc3b8cd00534a29b241b3a44f2d9935" hidden="1">'Gen. charac.'!#REF!</definedName>
    <definedName name="_AUC9fc9d7a3085c4799aff660c6a9cd9bc3" hidden="1">#REF!</definedName>
    <definedName name="_AUCa01990aea540435fb109a7fa404c6ffe" hidden="1">#REF!</definedName>
    <definedName name="_AUCa071f4eefaf04b79b19695fdedcbeef3" localSheetId="5" hidden="1">'[1]Business comb. &amp; cons. REDUCED'!#REF!</definedName>
    <definedName name="_AUCa071f4eefaf04b79b19695fdedcbeef3" localSheetId="0" hidden="1">'[1]Business comb. &amp; cons. REDUCED'!#REF!</definedName>
    <definedName name="_AUCa071f4eefaf04b79b19695fdedcbeef3" hidden="1">#REF!</definedName>
    <definedName name="_AUCa09f68afbbe8412b917be29931795839" localSheetId="5" hidden="1">'[1]Business comb. &amp; cons. REDUCED'!#REF!</definedName>
    <definedName name="_AUCa09f68afbbe8412b917be29931795839" localSheetId="0" hidden="1">'[1]Business comb. &amp; cons. REDUCED'!#REF!</definedName>
    <definedName name="_AUCa09f68afbbe8412b917be29931795839" hidden="1">#REF!</definedName>
    <definedName name="_AUCa0a81b8768f444ac8a0baba02e8cda78" hidden="1">#REF!</definedName>
    <definedName name="_AUCa0b8351043cc4b6d844d61404e92684e" localSheetId="5" hidden="1">'[1]Business comb. &amp; cons. REDUCED'!#REF!</definedName>
    <definedName name="_AUCa0b8351043cc4b6d844d61404e92684e" localSheetId="0" hidden="1">'[1]Business comb. &amp; cons. REDUCED'!#REF!</definedName>
    <definedName name="_AUCa0b8351043cc4b6d844d61404e92684e" hidden="1">#REF!</definedName>
    <definedName name="_AUCa0bfc27fe99041b491404f96761cccad" hidden="1">Nature!$P$20</definedName>
    <definedName name="_AUCa0deacc79ce24b0293065fcb165f6f2e" hidden="1">#REF!</definedName>
    <definedName name="_AUCa10e39d3ad614fc2ae6206a018b73821" hidden="1">Assets!#REF!</definedName>
    <definedName name="_AUCa10fdcafc63142bc85fcb9151e106895" hidden="1">#REF!</definedName>
    <definedName name="_AUCa1279def3bfe41d8b35425684c7afbb4" hidden="1">Assets!#REF!</definedName>
    <definedName name="_AUCa16c46e6263b4aceb0e836f80f901a97" hidden="1">#REF!</definedName>
    <definedName name="_AUCa1995de6bd4a4c9f9b88d33ac0341921" hidden="1">#REF!</definedName>
    <definedName name="_AUCa1fa5248a7f04bd1a958049d3027abae" localSheetId="5" hidden="1">'[1]Business comb. &amp; cons. REDUCED'!#REF!</definedName>
    <definedName name="_AUCa1fa5248a7f04bd1a958049d3027abae" localSheetId="0" hidden="1">'[1]Business comb. &amp; cons. REDUCED'!#REF!</definedName>
    <definedName name="_AUCa1fa5248a7f04bd1a958049d3027abae" hidden="1">#REF!</definedName>
    <definedName name="_AUCa23ee1ee869a4641b17b4af6e8fe438e" localSheetId="5" hidden="1">'[1]Business comb. &amp; cons. REDUCED'!#REF!</definedName>
    <definedName name="_AUCa23ee1ee869a4641b17b4af6e8fe438e" localSheetId="0" hidden="1">'[1]Business comb. &amp; cons. REDUCED'!#REF!</definedName>
    <definedName name="_AUCa23ee1ee869a4641b17b4af6e8fe438e" hidden="1">#REF!</definedName>
    <definedName name="_AUCa2692c670a5c48d5b6bf01f3cdb193db" localSheetId="5" hidden="1">'[1]Business comb. &amp; cons. REDUCED'!#REF!</definedName>
    <definedName name="_AUCa2692c670a5c48d5b6bf01f3cdb193db" localSheetId="0" hidden="1">'[1]Business comb. &amp; cons. REDUCED'!#REF!</definedName>
    <definedName name="_AUCa2692c670a5c48d5b6bf01f3cdb193db" hidden="1">#REF!</definedName>
    <definedName name="_AUCa26db2a6398446e18a199244ba661b49" localSheetId="0" hidden="1">'[2]Notes - Asset Movements'!#REF!</definedName>
    <definedName name="_AUCa26db2a6398446e18a199244ba661b49" hidden="1">#REF!</definedName>
    <definedName name="_AUCa2e5c6161ec94e3c9796528115bb6a8a" hidden="1">#REF!</definedName>
    <definedName name="_AUCa3312f57978e4eff9dcb4cd09c9e5546" hidden="1">'Liabilities &amp; Equity'!$N$44</definedName>
    <definedName name="_AUCa36275143d0e4e56bf0d45e83a3d3e80" hidden="1">#REF!</definedName>
    <definedName name="_AUCa3a7477b88cb43c79d4d8011483bb104" hidden="1">Function!$H$61</definedName>
    <definedName name="_AUCa3bf040611564781a6e658474de77769" localSheetId="5" hidden="1">'[1]Business comb. &amp; cons. REDUCED'!#REF!</definedName>
    <definedName name="_AUCa3bf040611564781a6e658474de77769" localSheetId="0" hidden="1">'[1]Business comb. &amp; cons. REDUCED'!#REF!</definedName>
    <definedName name="_AUCa3bf040611564781a6e658474de77769" hidden="1">#REF!</definedName>
    <definedName name="_AUCa3c47a162c784c539f3bbc63f14a01ad" hidden="1">#REF!</definedName>
    <definedName name="_AUCa4264cf39323437aa8796e08d3a2351f" hidden="1">Function!#REF!</definedName>
    <definedName name="_AUCa453f817fc4f41fe90de77f300448812" hidden="1">'Cash Flow'!#REF!</definedName>
    <definedName name="_AUCa46561dcdaf34bf2a05d446490c7ef8b" hidden="1">Function!#REF!</definedName>
    <definedName name="_AUCa49fcf02db124e8c8cf0b8966506d52d" localSheetId="5" hidden="1">'[1]Business comb. &amp; cons. REDUCED'!#REF!</definedName>
    <definedName name="_AUCa49fcf02db124e8c8cf0b8966506d52d" localSheetId="0" hidden="1">'[1]Business comb. &amp; cons. REDUCED'!#REF!</definedName>
    <definedName name="_AUCa49fcf02db124e8c8cf0b8966506d52d" hidden="1">#REF!</definedName>
    <definedName name="_AUCa4acd05912bf43468c81402b1ee861bc" hidden="1">#REF!</definedName>
    <definedName name="_AUCa5390b9dce81410c8215c0271bf07d3e" hidden="1">'Gen. charac.'!#REF!</definedName>
    <definedName name="_AUCa58ec39e4db74e08b9f616d1fccb8e41" hidden="1">'Liabilities &amp; Equity'!$H$62</definedName>
    <definedName name="_AUCa5b00016e9a4447f9b27a9b8d9cebeaf" hidden="1">#REF!</definedName>
    <definedName name="_AUCa5e08ea187784a6b9ff0bbec2d8641fa" localSheetId="5" hidden="1">'[1]Business comb. &amp; cons. REDUCED'!#REF!</definedName>
    <definedName name="_AUCa5e08ea187784a6b9ff0bbec2d8641fa" localSheetId="0" hidden="1">'[1]Business comb. &amp; cons. REDUCED'!#REF!</definedName>
    <definedName name="_AUCa5e08ea187784a6b9ff0bbec2d8641fa" hidden="1">#REF!</definedName>
    <definedName name="_AUCa662fac729914d28aac79979384c4795" hidden="1">#REF!</definedName>
    <definedName name="_AUCa6f7469af981455eb325e8d6c8e44177" hidden="1">#REF!</definedName>
    <definedName name="_AUCa706635a43a84479ae6a80bc940c2774" hidden="1">Assets!#REF!</definedName>
    <definedName name="_AUCa709ccd0021d43748d07092d09023321" hidden="1">'Cash Flow'!$P$13</definedName>
    <definedName name="_AUCa71bf24423d04e2c8abe00768dff0047" hidden="1">Assets!$H$28</definedName>
    <definedName name="_AUCa754a243c510472f8be7c410b374090e" hidden="1">#REF!</definedName>
    <definedName name="_AUCa78006280c5d4be39601c86f8c419117" hidden="1">Assets!#REF!</definedName>
    <definedName name="_AUCa83d41698705461990cb97c486328be8" localSheetId="5" hidden="1">'[1]Business comb. &amp; cons. REDUCED'!#REF!</definedName>
    <definedName name="_AUCa83d41698705461990cb97c486328be8" localSheetId="0" hidden="1">'[1]Business comb. &amp; cons. REDUCED'!#REF!</definedName>
    <definedName name="_AUCa83d41698705461990cb97c486328be8" hidden="1">#REF!</definedName>
    <definedName name="_AUCa84b676b6cfe4a9e80d948704265a5a8" hidden="1">#REF!</definedName>
    <definedName name="_AUCa86e1f5da51b4d53b1d993b9cf81fcb1" hidden="1">Nature!$N$35</definedName>
    <definedName name="_AUCa87dbfdb33684d8c9b2a33b690e6a436" hidden="1">Function!#REF!</definedName>
    <definedName name="_AUCa898785db0a241a1bb6a88faa21d5b51" hidden="1">'Gen. charac.'!#REF!</definedName>
    <definedName name="_AUCa8a397c0868f42ff85c5b931e0ddea0d" localSheetId="5" hidden="1">[3]Nature!#REF!</definedName>
    <definedName name="_AUCa8a397c0868f42ff85c5b931e0ddea0d" localSheetId="0" hidden="1">[3]Nature!#REF!</definedName>
    <definedName name="_AUCa8a397c0868f42ff85c5b931e0ddea0d" hidden="1">Nature!#REF!</definedName>
    <definedName name="_AUCa8e70771db7d4b37bf6a27a1096fb62c" hidden="1">Nature!$P$53</definedName>
    <definedName name="_AUCa9237f21bca3455bbfebbda72d693e2a" hidden="1">#REF!</definedName>
    <definedName name="_AUCa96bf7861a474c9884cb81cea82f04fa" hidden="1">Nature!$H$47</definedName>
    <definedName name="_AUCa9b5b37d446847aba7059eaef0472b8b" hidden="1">'Gen. charac.'!#REF!</definedName>
    <definedName name="_AUCaa2fedc3790e437b878ffbec525e1f3d" hidden="1">Assets!$H$53</definedName>
    <definedName name="_AUCaa451961b7294f53bf1fc0fc6d2d1827" hidden="1">Nature!$N$13</definedName>
    <definedName name="_AUCaadb460e70d944b195103d1f12acf6c6" hidden="1">#REF!</definedName>
    <definedName name="_AUCaaed4da8a2494b2cb5215ac7be2ab1f7" hidden="1">#REF!</definedName>
    <definedName name="_AUCab031335d7454e31b08ef1331e609254" localSheetId="5" hidden="1">'[1]Business comb. &amp; cons. REDUCED'!#REF!</definedName>
    <definedName name="_AUCab031335d7454e31b08ef1331e609254" localSheetId="0" hidden="1">'[1]Business comb. &amp; cons. REDUCED'!#REF!</definedName>
    <definedName name="_AUCab031335d7454e31b08ef1331e609254" hidden="1">#REF!</definedName>
    <definedName name="_AUCab44781080874e8eb07ad5f4840d3020" localSheetId="5" hidden="1">[3]Function!#REF!</definedName>
    <definedName name="_AUCab44781080874e8eb07ad5f4840d3020" localSheetId="0" hidden="1">[3]Function!#REF!</definedName>
    <definedName name="_AUCab44781080874e8eb07ad5f4840d3020" hidden="1">Function!#REF!</definedName>
    <definedName name="_AUCab75995c26a245eca67d4ebfc702a027" hidden="1">#REF!</definedName>
    <definedName name="_AUCab9f3faeca354eb8bf00a19d613e1354" hidden="1">#REF!</definedName>
    <definedName name="_AUCabaa80bc31a94817b233e3f4eab6fe52" localSheetId="5" hidden="1">'[1]Business comb. &amp; cons. REDUCED'!#REF!</definedName>
    <definedName name="_AUCabaa80bc31a94817b233e3f4eab6fe52" localSheetId="0" hidden="1">'[1]Business comb. &amp; cons. REDUCED'!#REF!</definedName>
    <definedName name="_AUCabaa80bc31a94817b233e3f4eab6fe52" hidden="1">#REF!</definedName>
    <definedName name="_AUCabc27575f1844bf18db40044248be4aa" hidden="1">Nature!$H$23</definedName>
    <definedName name="_AUCac15fcff05294fcc9ca855ab11fc1822" hidden="1">#REF!</definedName>
    <definedName name="_AUCac50a340684040e7acf8da813020ccd9" hidden="1">'Cash Flow'!$Q$41</definedName>
    <definedName name="_AUCad21773f40724ae7a84d543d9297e683" hidden="1">'Gen. charac.'!#REF!</definedName>
    <definedName name="_AUCad6b31bfac6f41f6bdb4fb18385614e1" hidden="1">Function!$H$12</definedName>
    <definedName name="_AUCad75e812d30940a995b515bac4f3a5ad" localSheetId="0" hidden="1">[2]Nature!#REF!</definedName>
    <definedName name="_AUCad75e812d30940a995b515bac4f3a5ad" hidden="1">Nature!#REF!</definedName>
    <definedName name="_AUCaddc1e2a00094a5d99bddba2e3ff5ff8" hidden="1">Assets!#REF!</definedName>
    <definedName name="_AUCae6dbad55a62476bb48dd9f693c8ad3d" hidden="1">Nature!#REF!</definedName>
    <definedName name="_AUCae7be4118c514a41a7ba0b774b47b487" hidden="1">#REF!</definedName>
    <definedName name="_AUCae817514606947e18080678217aca245" localSheetId="5" hidden="1">'[1]Business comb. &amp; cons. REDUCED'!#REF!</definedName>
    <definedName name="_AUCae817514606947e18080678217aca245" localSheetId="0" hidden="1">'[1]Business comb. &amp; cons. REDUCED'!#REF!</definedName>
    <definedName name="_AUCae817514606947e18080678217aca245" hidden="1">#REF!</definedName>
    <definedName name="_AUCaf042ce4e03947068bfea5840927797e" hidden="1">#REF!</definedName>
    <definedName name="_AUCaf0a0476c6ae44b5afe3f2709b033e10" localSheetId="5" hidden="1">'[1]Business comb. &amp; cons. REDUCED'!#REF!</definedName>
    <definedName name="_AUCaf0a0476c6ae44b5afe3f2709b033e10" localSheetId="0" hidden="1">'[1]Business comb. &amp; cons. REDUCED'!#REF!</definedName>
    <definedName name="_AUCaf0a0476c6ae44b5afe3f2709b033e10" hidden="1">#REF!</definedName>
    <definedName name="_AUCaf28c887da6a4ae893cfe88a187c51fd" hidden="1">Function!$Q$18</definedName>
    <definedName name="_AUCafc3e067ebe54874b2b757c522a02e4e" hidden="1">#REF!</definedName>
    <definedName name="_AUCafec585696c14d0e9c2dfa39ad6bcc69" hidden="1">'Liabilities &amp; Equity'!$Q$39</definedName>
    <definedName name="_AUCaffc74b92aec4c1c8c00864036dc822c" hidden="1">#REF!</definedName>
    <definedName name="_AUCb09beec0c9284034933e36d24eebd112" hidden="1">#REF!</definedName>
    <definedName name="_AUCb0d246fa8f5844f087f8bd9015f16c04" hidden="1">#REF!</definedName>
    <definedName name="_AUCb1310abeb28e4911b22d3bf75c7b3da6" hidden="1">Nature!$N$16</definedName>
    <definedName name="_AUCb17fec2dc422405ba1af954715af1825" hidden="1">#REF!</definedName>
    <definedName name="_AUCb1d672c39b5549b889506e7fcecd40f6" hidden="1">'Gen. charac.'!#REF!</definedName>
    <definedName name="_AUCb1eff4e78ed243969b498452abad4090" hidden="1">#REF!</definedName>
    <definedName name="_AUCb1ff9e8dca86493abd378ff1c3f27b18" hidden="1">'Cash Flow'!$P$19</definedName>
    <definedName name="_AUCb21ffcc26d3d43a79469da58ecb9aea8" hidden="1">Nature!$H$19</definedName>
    <definedName name="_AUCb246cd6d0cb04878b49e93c30747b494" hidden="1">#REF!</definedName>
    <definedName name="_AUCb24daf12a12b452a90b7742e11bc8301" hidden="1">#REF!</definedName>
    <definedName name="_AUCb2745d9869264f8089583f18acfc692b" localSheetId="5" hidden="1">'[1]Business comb. &amp; cons. REDUCED'!#REF!</definedName>
    <definedName name="_AUCb2745d9869264f8089583f18acfc692b" localSheetId="0" hidden="1">'[1]Business comb. &amp; cons. REDUCED'!#REF!</definedName>
    <definedName name="_AUCb2745d9869264f8089583f18acfc692b" hidden="1">#REF!</definedName>
    <definedName name="_AUCb287ef54162e4adc87fe0c3cdfe2108e" hidden="1">'Cash Flow'!$Q$19</definedName>
    <definedName name="_AUCb2b227b9574542cb844ee141975d1b0e" localSheetId="5" hidden="1">[3]Assets!#REF!</definedName>
    <definedName name="_AUCb2b227b9574542cb844ee141975d1b0e" localSheetId="0" hidden="1">[3]Assets!#REF!</definedName>
    <definedName name="_AUCb2b227b9574542cb844ee141975d1b0e" hidden="1">Assets!#REF!</definedName>
    <definedName name="_AUCb2d056a39d5243b7824e33b1670ab96a" hidden="1">#REF!</definedName>
    <definedName name="_AUCb2ed6139fd5541f8a9fdd05f21386d8d" hidden="1">#REF!</definedName>
    <definedName name="_AUCb30fa332e98249e4903223ba59a05c6c" localSheetId="5" hidden="1">'[1]Business comb. &amp; cons. REDUCED'!#REF!</definedName>
    <definedName name="_AUCb30fa332e98249e4903223ba59a05c6c" localSheetId="0" hidden="1">'[1]Business comb. &amp; cons. REDUCED'!#REF!</definedName>
    <definedName name="_AUCb30fa332e98249e4903223ba59a05c6c" hidden="1">#REF!</definedName>
    <definedName name="_AUCb33f996946bd4be7a9342f6dd8042e41" hidden="1">#REF!</definedName>
    <definedName name="_AUCb3643da45c7d43e0a9fe05de819f2ade" hidden="1">'Gen. charac.'!#REF!</definedName>
    <definedName name="_AUCb3895e51620a46a1be12a895a0b1e839" localSheetId="5" hidden="1">'[1]Business comb. &amp; cons. REDUCED'!#REF!</definedName>
    <definedName name="_AUCb3895e51620a46a1be12a895a0b1e839" localSheetId="0" hidden="1">'[1]Business comb. &amp; cons. REDUCED'!#REF!</definedName>
    <definedName name="_AUCb3895e51620a46a1be12a895a0b1e839" hidden="1">#REF!</definedName>
    <definedName name="_AUCb3aae8347d9f45e2aeca482e35e1bfe3" hidden="1">#REF!</definedName>
    <definedName name="_AUCb4730a186a464260adf7a52fb60d1a6d" hidden="1">#REF!</definedName>
    <definedName name="_AUCb47dc60647b34994b6aed96c446a7c19" localSheetId="0" hidden="1">'[2]Liabilities &amp; Equity'!#REF!</definedName>
    <definedName name="_AUCb47dc60647b34994b6aed96c446a7c19" hidden="1">'Liabilities &amp; Equity'!#REF!</definedName>
    <definedName name="_AUCb48f6f61f0694254b25da1101f510ad2" hidden="1">'Liabilities &amp; Equity'!#REF!</definedName>
    <definedName name="_AUCb49c12b876224f65b6d373827a76a097" hidden="1">Function!$Q$41</definedName>
    <definedName name="_AUCb4d96e3d98394f3da521195a5684894e" localSheetId="5" hidden="1">[3]Function!#REF!</definedName>
    <definedName name="_AUCb4d96e3d98394f3da521195a5684894e" localSheetId="0" hidden="1">[3]Function!#REF!</definedName>
    <definedName name="_AUCb4d96e3d98394f3da521195a5684894e" hidden="1">Function!#REF!</definedName>
    <definedName name="_AUCb4f1a25426794ebf8eb8e2b3d14646fd" hidden="1">Function!#REF!</definedName>
    <definedName name="_AUCb501507097b4495f9773d3572f450de4" hidden="1">#REF!</definedName>
    <definedName name="_AUCb50bd45548a14480b940e773103402e4" hidden="1">#REF!</definedName>
    <definedName name="_AUCb51b9209816a43c398c2cb9a096df2e7" localSheetId="5" hidden="1">[3]Nature!#REF!</definedName>
    <definedName name="_AUCb51b9209816a43c398c2cb9a096df2e7" localSheetId="0" hidden="1">[3]Nature!#REF!</definedName>
    <definedName name="_AUCb51b9209816a43c398c2cb9a096df2e7" hidden="1">Nature!#REF!</definedName>
    <definedName name="_AUCb53d0f8d55cf42f1ab4e7e6ff367e1d9" hidden="1">Function!$N$22</definedName>
    <definedName name="_AUCb56605e451824b248c102d6e67850a98" hidden="1">Function!#REF!</definedName>
    <definedName name="_AUCb59c09ec73c84b769cb74edb6046d6e1" hidden="1">#REF!</definedName>
    <definedName name="_AUCb5ab58973cbd473fb5197f3f66bb00b6" hidden="1">Assets!$P$12</definedName>
    <definedName name="_AUCb5b932ca0fa64d3db41148771e340192" hidden="1">#REF!</definedName>
    <definedName name="_AUCb5c2c27925214979a83f09f21b61ae28" hidden="1">Function!$H$59</definedName>
    <definedName name="_AUCb619564dee774f84b79969c57464d506" hidden="1">#REF!</definedName>
    <definedName name="_AUCb65b93b3c67748079bbab56cd0895fe2" hidden="1">#REF!</definedName>
    <definedName name="_AUCb68bccab2d14456cb2799ab20f7cba97" hidden="1">Nature!$N$19</definedName>
    <definedName name="_AUCb7185f952e0e4af9b3189419158894b5" localSheetId="5" hidden="1">'[1]Business comb. &amp; cons. REDUCED'!#REF!</definedName>
    <definedName name="_AUCb7185f952e0e4af9b3189419158894b5" localSheetId="0" hidden="1">'[1]Business comb. &amp; cons. REDUCED'!#REF!</definedName>
    <definedName name="_AUCb7185f952e0e4af9b3189419158894b5" hidden="1">#REF!</definedName>
    <definedName name="_AUCb77a84b1284f4b32b650c5c259f639bc" hidden="1">#REF!</definedName>
    <definedName name="_AUCb7b4e878138f4f818655f71e41c5b0eb" hidden="1">Assets!$H$15</definedName>
    <definedName name="_AUCb7b8b41f75c4474ea71d0a92bf454295" hidden="1">#REF!</definedName>
    <definedName name="_AUCb7beeaacfd904ab7b62f7995f102e49b" localSheetId="5" hidden="1">'[1]Business comb. &amp; cons. REDUCED'!#REF!</definedName>
    <definedName name="_AUCb7beeaacfd904ab7b62f7995f102e49b" localSheetId="0" hidden="1">'[1]Business comb. &amp; cons. REDUCED'!#REF!</definedName>
    <definedName name="_AUCb7beeaacfd904ab7b62f7995f102e49b" hidden="1">#REF!</definedName>
    <definedName name="_AUCb7d34d7c35a54b45bf3ed8dc0eb956ae" hidden="1">'Liabilities &amp; Equity'!$P$82</definedName>
    <definedName name="_AUCb800a99358d04f33932d2443b820c114" localSheetId="5" hidden="1">'[1]Business comb. &amp; cons. REDUCED'!#REF!</definedName>
    <definedName name="_AUCb800a99358d04f33932d2443b820c114" localSheetId="0" hidden="1">'[1]Business comb. &amp; cons. REDUCED'!#REF!</definedName>
    <definedName name="_AUCb800a99358d04f33932d2443b820c114" hidden="1">#REF!</definedName>
    <definedName name="_AUCb8024c4bfacf40848532e24499ec19ca" hidden="1">'Liabilities &amp; Equity'!$H$51</definedName>
    <definedName name="_AUCb84bf3d1257049be9ae38be89b8a8248" hidden="1">#REF!</definedName>
    <definedName name="_AUCb8977ef4ca2241e5a89e273636d08662" hidden="1">#REF!</definedName>
    <definedName name="_AUCb8d8915436ca4994b5d0266f78f609c2" hidden="1">Nature!$N$25</definedName>
    <definedName name="_AUCb90362a6f0e845fa9d8e2efe6a7ff621" hidden="1">Function!#REF!</definedName>
    <definedName name="_AUCb910d3a31ec64ff29fb0022fe57ba15b" hidden="1">#REF!</definedName>
    <definedName name="_AUCb953862c2f9446d28b97e14506147e52" localSheetId="5" hidden="1">'[1]Business comb. &amp; cons. REDUCED'!#REF!</definedName>
    <definedName name="_AUCb953862c2f9446d28b97e14506147e52" localSheetId="0" hidden="1">'[1]Business comb. &amp; cons. REDUCED'!#REF!</definedName>
    <definedName name="_AUCb953862c2f9446d28b97e14506147e52" hidden="1">#REF!</definedName>
    <definedName name="_AUCb97f2f42b33b4b7794f2761046771c09" hidden="1">#REF!</definedName>
    <definedName name="_AUCb9c25ced016b4fc6b6ffcd8eef0effd8" hidden="1">'Liabilities &amp; Equity'!$Q$12</definedName>
    <definedName name="_AUCba31580c23534eddb43c5821db4aa9c8" localSheetId="5" hidden="1">[3]Nature!#REF!</definedName>
    <definedName name="_AUCba31580c23534eddb43c5821db4aa9c8" localSheetId="0" hidden="1">[3]Nature!#REF!</definedName>
    <definedName name="_AUCba31580c23534eddb43c5821db4aa9c8" hidden="1">Nature!#REF!</definedName>
    <definedName name="_AUCba99e7d524f74173866265cc2f25e4b7" hidden="1">#REF!</definedName>
    <definedName name="_AUCbaeefc67227a4fcb8293183ea0392889" hidden="1">#REF!</definedName>
    <definedName name="_AUCbb1dd02ea36149aca668bc5db63ff612" hidden="1">#REF!</definedName>
    <definedName name="_AUCbb2d67ed507f4f23a7e34ad8a9f91582" hidden="1">'Liabilities &amp; Equity'!#REF!</definedName>
    <definedName name="_AUCbb41325d04a642318cafc475f7a0fbdc" hidden="1">#REF!</definedName>
    <definedName name="_AUCbb456980749345ad951b82d82bb4c307" hidden="1">Assets!$N$30</definedName>
    <definedName name="_AUCbb5cda432735426a8ad8c4f4eeb14274" hidden="1">#REF!</definedName>
    <definedName name="_AUCbb5ef6efe68545f093a6ad8020243699" hidden="1">#REF!</definedName>
    <definedName name="_AUCbb822d11994c47f0b4338efe1d667d96" localSheetId="5" hidden="1">'[1]Business comb. &amp; cons. REDUCED'!#REF!</definedName>
    <definedName name="_AUCbb822d11994c47f0b4338efe1d667d96" localSheetId="0" hidden="1">'[1]Business comb. &amp; cons. REDUCED'!#REF!</definedName>
    <definedName name="_AUCbb822d11994c47f0b4338efe1d667d96" hidden="1">#REF!</definedName>
    <definedName name="_AUCbb856d0a5c504dd78d8e96a789d11e4c" hidden="1">Function!#REF!</definedName>
    <definedName name="_AUCbba3f3bbeb26407fbedf9d4230e9ca2a" localSheetId="5" hidden="1">'[1]Business comb. &amp; cons. REDUCED'!#REF!</definedName>
    <definedName name="_AUCbba3f3bbeb26407fbedf9d4230e9ca2a" localSheetId="0" hidden="1">'[1]Business comb. &amp; cons. REDUCED'!#REF!</definedName>
    <definedName name="_AUCbba3f3bbeb26407fbedf9d4230e9ca2a" hidden="1">#REF!</definedName>
    <definedName name="_AUCbbb2b28805f84bf5b07829725da56ccb" hidden="1">#REF!</definedName>
    <definedName name="_AUCbbd78b155a1642beb25cf0303ffc5d4e" hidden="1">'Liabilities &amp; Equity'!$N$51</definedName>
    <definedName name="_AUCbbfc496eef8a46868e9712b2182b44e1" hidden="1">Function!$N$43</definedName>
    <definedName name="_AUCbc0765f9a97940548fffd29c8ab7c64a" hidden="1">'Gen. charac.'!#REF!</definedName>
    <definedName name="_AUCbc1e1478e750447d919129b875722a1d" hidden="1">#REF!</definedName>
    <definedName name="_AUCbc3194e52aeb4647b9458ab1e96ed943" hidden="1">#REF!</definedName>
    <definedName name="_AUCbc88a6dd2e2345109362bdb27c25b8e3" hidden="1">Function!#REF!</definedName>
    <definedName name="_AUCbc9c53f609704983a2efb114acba7ae0" hidden="1">#REF!</definedName>
    <definedName name="_AUCbca42477bfe5429e9a4ad96191ef9177" hidden="1">#REF!</definedName>
    <definedName name="_AUCbd4eaddbe220459790d54064c759e52f" hidden="1">Function!$N$61</definedName>
    <definedName name="_AUCbdcb88ac7bfa4f37b1d712c65ff7c2de" hidden="1">Nature!$Q$53</definedName>
    <definedName name="_AUCbdeb3753210c483ea9dfd04b095eff90" hidden="1">Nature!$P$30</definedName>
    <definedName name="_AUCbe111fda80b6421a960e21f9858174e2" hidden="1">Function!$P$57</definedName>
    <definedName name="_AUCbe2e48ee318e4aee84a7caf2d4790ade" hidden="1">#REF!</definedName>
    <definedName name="_AUCbe3b1813b1b045d1ba28c42d12dc9c1b" localSheetId="5" hidden="1">'[3]Liabilities &amp; Equity'!#REF!</definedName>
    <definedName name="_AUCbe3b1813b1b045d1ba28c42d12dc9c1b" localSheetId="0" hidden="1">'[3]Liabilities &amp; Equity'!#REF!</definedName>
    <definedName name="_AUCbe3b1813b1b045d1ba28c42d12dc9c1b" hidden="1">'Liabilities &amp; Equity'!#REF!</definedName>
    <definedName name="_AUCbe65ba8f6f8349959cf33aeff48eecea" hidden="1">#REF!</definedName>
    <definedName name="_AUCbe97d4b71537487197f359eb0aa04321" localSheetId="5" hidden="1">'[1]Business comb. &amp; cons. REDUCED'!#REF!</definedName>
    <definedName name="_AUCbe97d4b71537487197f359eb0aa04321" localSheetId="0" hidden="1">'[1]Business comb. &amp; cons. REDUCED'!#REF!</definedName>
    <definedName name="_AUCbe97d4b71537487197f359eb0aa04321" hidden="1">#REF!</definedName>
    <definedName name="_AUCbe9c9bbc8c0a4c658f11d3431c1c57c1" hidden="1">#REF!</definedName>
    <definedName name="_AUCbf37b998f3d34978b49d4342a541d4f4" hidden="1">#REF!</definedName>
    <definedName name="_AUCbfd75156d077488e8c3e59eeb3b18188" localSheetId="0" hidden="1">[2]Function!#REF!</definedName>
    <definedName name="_AUCbfd75156d077488e8c3e59eeb3b18188" hidden="1">Function!#REF!</definedName>
    <definedName name="_AUCc0c080d3fc5548daa3cade88aed568f1" hidden="1">#REF!</definedName>
    <definedName name="_AUCc0cf2a3ae9ad4d5f87775e7806a74fec" hidden="1">'Cash Flow'!$Q$39</definedName>
    <definedName name="_AUCc1a50b437e774925b3c375a393ca8228" hidden="1">Function!#REF!</definedName>
    <definedName name="_AUCc1cb4c1b2a1e4bf58de865166b912512" hidden="1">#REF!</definedName>
    <definedName name="_AUCc2013a8ecdd44cec9de9d7adf08a8830" hidden="1">#REF!</definedName>
    <definedName name="_AUCc239cf75b3d04a4fa888eded5c66a710" hidden="1">#REF!</definedName>
    <definedName name="_AUCc24505dec88944e7b349c2e86d844c03" hidden="1">#REF!</definedName>
    <definedName name="_AUCc2771b8360294001a68f6cffc0e227f8" hidden="1">'Gen. charac.'!#REF!</definedName>
    <definedName name="_AUCc2b32c8552cd49b0a1a16355270f5c96" hidden="1">#REF!</definedName>
    <definedName name="_AUCc3262417fb04486488da150a045118db" hidden="1">#REF!</definedName>
    <definedName name="_AUCc35765f27dcd441dac99b0136b71b60e" hidden="1">'Gen. charac.'!#REF!</definedName>
    <definedName name="_AUCc3609f8d07d04f33966d3c897587c612" localSheetId="5" hidden="1">'[1]Business comb. &amp; cons. REDUCED'!#REF!</definedName>
    <definedName name="_AUCc3609f8d07d04f33966d3c897587c612" localSheetId="0" hidden="1">'[1]Business comb. &amp; cons. REDUCED'!#REF!</definedName>
    <definedName name="_AUCc3609f8d07d04f33966d3c897587c612" hidden="1">#REF!</definedName>
    <definedName name="_AUCc3f0d158343e442e93e4cb6a480b14ed" hidden="1">#REF!</definedName>
    <definedName name="_AUCc48ea33c4f5249e589b71127e9d66000" hidden="1">#REF!</definedName>
    <definedName name="_AUCc48ff82b383840f78b4fe972cbce38fb" hidden="1">#REF!</definedName>
    <definedName name="_AUCc5024456f61a4eaf9aa4f3580deb98c9" hidden="1">#REF!</definedName>
    <definedName name="_AUCc50b437fc7e44286a5ff660f738049e3" hidden="1">#REF!</definedName>
    <definedName name="_AUCc5261e6cf74f4805ae6a571345ee15c0" hidden="1">#REF!</definedName>
    <definedName name="_AUCc52c3cc787d943c29ac78a405b6b1625" localSheetId="5" hidden="1">[3]Nature!#REF!</definedName>
    <definedName name="_AUCc52c3cc787d943c29ac78a405b6b1625" localSheetId="0" hidden="1">[3]Nature!#REF!</definedName>
    <definedName name="_AUCc52c3cc787d943c29ac78a405b6b1625" hidden="1">Nature!#REF!</definedName>
    <definedName name="_AUCc669d1900099455d9d1bd34b1fdd5920" hidden="1">#REF!</definedName>
    <definedName name="_AUCc690e56fd97e4abc8981823b03a306b2" hidden="1">#REF!</definedName>
    <definedName name="_AUCc69d743cec78429ea7de379b7d25600f" hidden="1">'Cash Flow'!#REF!</definedName>
    <definedName name="_AUCc6c70727964a4e7db453b8144c10058e" localSheetId="5" hidden="1">'[1]Business comb. &amp; cons. REDUCED'!#REF!</definedName>
    <definedName name="_AUCc6c70727964a4e7db453b8144c10058e" localSheetId="0" hidden="1">'[1]Business comb. &amp; cons. REDUCED'!#REF!</definedName>
    <definedName name="_AUCc6c70727964a4e7db453b8144c10058e" hidden="1">#REF!</definedName>
    <definedName name="_AUCc6e8ee24692a4762889dd39327c848c3" hidden="1">#REF!</definedName>
    <definedName name="_AUCc6f94d1de95544ce9a6dba51d36eff9c" hidden="1">#REF!</definedName>
    <definedName name="_AUCc70f6976cba24f458d34d66d53dce003" hidden="1">#REF!</definedName>
    <definedName name="_AUCc77862b3e59f4cbe9605f3d364b26bce" hidden="1">#REF!</definedName>
    <definedName name="_AUCc78601238780467aa99960f675773884" hidden="1">'Liabilities &amp; Equity'!$Q$35</definedName>
    <definedName name="_AUCc786add0419041ba88ee8af3da36e789" hidden="1">'Gen. charac.'!#REF!</definedName>
    <definedName name="_AUCc79346ab1f20416bac7150acb859b566" hidden="1">'Gen. charac.'!#REF!</definedName>
    <definedName name="_AUCc7c52ba1f819421d8a040f21a0a5773e" localSheetId="5" hidden="1">'[1]Business comb. &amp; cons. REDUCED'!#REF!</definedName>
    <definedName name="_AUCc7c52ba1f819421d8a040f21a0a5773e" localSheetId="0" hidden="1">'[1]Business comb. &amp; cons. REDUCED'!#REF!</definedName>
    <definedName name="_AUCc7c52ba1f819421d8a040f21a0a5773e" hidden="1">#REF!</definedName>
    <definedName name="_AUCc830fbabe82a464e843c8b2e67d1b29c" hidden="1">#REF!</definedName>
    <definedName name="_AUCc88342ccb06e4c11b5cdb102efd68b9c" hidden="1">#REF!</definedName>
    <definedName name="_AUCc89725f72d7c40a39cd0cea4b22f50a2" hidden="1">#REF!</definedName>
    <definedName name="_AUCc8b4ae89baf742e881ff08a8c95db211" localSheetId="5" hidden="1">'[1]Business comb. &amp; cons. REDUCED'!#REF!</definedName>
    <definedName name="_AUCc8b4ae89baf742e881ff08a8c95db211" localSheetId="0" hidden="1">'[1]Business comb. &amp; cons. REDUCED'!#REF!</definedName>
    <definedName name="_AUCc8b4ae89baf742e881ff08a8c95db211" hidden="1">#REF!</definedName>
    <definedName name="_AUCc8ba112545574d56837bf8c2288d85ec" localSheetId="5" hidden="1">'[1]Business comb. &amp; cons. REDUCED'!#REF!</definedName>
    <definedName name="_AUCc8ba112545574d56837bf8c2288d85ec" localSheetId="0" hidden="1">'[1]Business comb. &amp; cons. REDUCED'!#REF!</definedName>
    <definedName name="_AUCc8ba112545574d56837bf8c2288d85ec" hidden="1">#REF!</definedName>
    <definedName name="_AUCc8e60a5661b74305bb70a666eba0fa0d" localSheetId="5" hidden="1">'[1]Business comb. &amp; cons. REDUCED'!#REF!</definedName>
    <definedName name="_AUCc8e60a5661b74305bb70a666eba0fa0d" localSheetId="0" hidden="1">'[1]Business comb. &amp; cons. REDUCED'!#REF!</definedName>
    <definedName name="_AUCc8e60a5661b74305bb70a666eba0fa0d" hidden="1">#REF!</definedName>
    <definedName name="_AUCc9041d1220724d9d969f4cc9a4fc792e" hidden="1">#REF!</definedName>
    <definedName name="_AUCc92a08cd9f314880a5cc7da1fe107f5a" hidden="1">#REF!</definedName>
    <definedName name="_AUCc9679dd15b8e46c7aadcda5c9e862b8c" hidden="1">Nature!#REF!</definedName>
    <definedName name="_AUCc9a834f5545148b1a9660460bd412f8e" localSheetId="5" hidden="1">'[1]Business comb. &amp; cons. REDUCED'!#REF!</definedName>
    <definedName name="_AUCc9a834f5545148b1a9660460bd412f8e" localSheetId="0" hidden="1">'[1]Business comb. &amp; cons. REDUCED'!#REF!</definedName>
    <definedName name="_AUCc9a834f5545148b1a9660460bd412f8e" hidden="1">#REF!</definedName>
    <definedName name="_AUCc9c060348ab24ff2b944efeb8d961efd" localSheetId="5" hidden="1">'[1]Business comb. &amp; cons. REDUCED'!#REF!</definedName>
    <definedName name="_AUCc9c060348ab24ff2b944efeb8d961efd" localSheetId="0" hidden="1">'[1]Business comb. &amp; cons. REDUCED'!#REF!</definedName>
    <definedName name="_AUCc9c060348ab24ff2b944efeb8d961efd" hidden="1">#REF!</definedName>
    <definedName name="_AUCca483c96b92d46339107d44b6bb21dcc" hidden="1">'Gen. charac.'!#REF!</definedName>
    <definedName name="_AUCcaac7a946e884bb6948f3b233a671a70" hidden="1">'Liabilities &amp; Equity'!$N$49</definedName>
    <definedName name="_AUCcb0283e6f20842de872ed8d42b1daded" localSheetId="5" hidden="1">'[1]Business comb. &amp; cons. REDUCED'!#REF!</definedName>
    <definedName name="_AUCcb0283e6f20842de872ed8d42b1daded" localSheetId="0" hidden="1">'[1]Business comb. &amp; cons. REDUCED'!#REF!</definedName>
    <definedName name="_AUCcb0283e6f20842de872ed8d42b1daded" hidden="1">#REF!</definedName>
    <definedName name="_AUCcb1ec4d69d2f40e78937512dc4454d48" hidden="1">#REF!</definedName>
    <definedName name="_AUCcb22379321da4835a8e154dc97535ac7" hidden="1">'Cash Flow'!#REF!</definedName>
    <definedName name="_AUCcba259eddca9414a814467ba3690f900" hidden="1">Function!#REF!</definedName>
    <definedName name="_AUCcbabaf41af9a45038b511554ec83a0e7" hidden="1">'Gen. charac.'!#REF!</definedName>
    <definedName name="_AUCcbe4e6d867f4449785b1897112268afc" hidden="1">Nature!#REF!</definedName>
    <definedName name="_AUCcc02e6206db34c27b1c12096cebb32b6" hidden="1">#REF!</definedName>
    <definedName name="_AUCcc979602b87f47608f404873032c97cb" hidden="1">#REF!</definedName>
    <definedName name="_AUCcce315a729dc46b988c932a2f1c822c8" hidden="1">'Cash Flow'!#REF!</definedName>
    <definedName name="_AUCcd01342bbec8445dac2f09c756b7863c" hidden="1">#REF!</definedName>
    <definedName name="_AUCcd1a556051704432bb32646c66872a0f" localSheetId="5" hidden="1">'[1]Business comb. &amp; cons. REDUCED'!#REF!</definedName>
    <definedName name="_AUCcd1a556051704432bb32646c66872a0f" localSheetId="0" hidden="1">'[1]Business comb. &amp; cons. REDUCED'!#REF!</definedName>
    <definedName name="_AUCcd1a556051704432bb32646c66872a0f" hidden="1">#REF!</definedName>
    <definedName name="_AUCcd5489f8eaef44baa14446dd40fab909" localSheetId="5" hidden="1">'[1]Business comb. &amp; cons. REDUCED'!#REF!</definedName>
    <definedName name="_AUCcd5489f8eaef44baa14446dd40fab909" localSheetId="0" hidden="1">'[1]Business comb. &amp; cons. REDUCED'!#REF!</definedName>
    <definedName name="_AUCcd5489f8eaef44baa14446dd40fab909" hidden="1">#REF!</definedName>
    <definedName name="_AUCcd7fa604751347f88146184a445cf4ac" hidden="1">Nature!#REF!</definedName>
    <definedName name="_AUCcd9f64783fe0404b966cf38c5f32fd19" hidden="1">#REF!</definedName>
    <definedName name="_AUCcdc281af8e234c7e9f57a4c668960043" hidden="1">#REF!</definedName>
    <definedName name="_AUCcde6828604f14cada862aaff0bc6f5fd" localSheetId="5" hidden="1">'[1]Business comb. &amp; cons. REDUCED'!#REF!</definedName>
    <definedName name="_AUCcde6828604f14cada862aaff0bc6f5fd" localSheetId="0" hidden="1">'[1]Business comb. &amp; cons. REDUCED'!#REF!</definedName>
    <definedName name="_AUCcde6828604f14cada862aaff0bc6f5fd" hidden="1">#REF!</definedName>
    <definedName name="_AUCcde8b4f023e64a27aa955aec5e172d46" hidden="1">#REF!</definedName>
    <definedName name="_AUCce4f3c86116c4b5ca3141faee0f2ce43" hidden="1">#REF!</definedName>
    <definedName name="_AUCcf0f800897364667bfa21d693db9da6e" hidden="1">'Cash Flow'!#REF!</definedName>
    <definedName name="_AUCcf28fcb5bd114141a6a9fddaee5e9e08" hidden="1">#REF!</definedName>
    <definedName name="_AUCcfd5ebc2cad74c449d98e503b3f6d522" localSheetId="5" hidden="1">'[1]Business comb. &amp; cons. REDUCED'!#REF!</definedName>
    <definedName name="_AUCcfd5ebc2cad74c449d98e503b3f6d522" localSheetId="0" hidden="1">'[1]Business comb. &amp; cons. REDUCED'!#REF!</definedName>
    <definedName name="_AUCcfd5ebc2cad74c449d98e503b3f6d522" hidden="1">#REF!</definedName>
    <definedName name="_AUCd01e86e99d394bc3bd496a76acb7e22f" localSheetId="5" hidden="1">'[1]Business comb. &amp; cons. REDUCED'!#REF!</definedName>
    <definedName name="_AUCd01e86e99d394bc3bd496a76acb7e22f" localSheetId="0" hidden="1">'[1]Business comb. &amp; cons. REDUCED'!#REF!</definedName>
    <definedName name="_AUCd01e86e99d394bc3bd496a76acb7e22f" hidden="1">#REF!</definedName>
    <definedName name="_AUCd096c784126e4fd6951f1beceeb8394e" hidden="1">Assets!#REF!</definedName>
    <definedName name="_AUCd11cfd2f9ef84386b4a845498e3ea266" hidden="1">#REF!</definedName>
    <definedName name="_AUCd12157d67eff4311bc7c420a235a2bb7" localSheetId="5" hidden="1">'[1]Business comb. &amp; cons. REDUCED'!#REF!</definedName>
    <definedName name="_AUCd12157d67eff4311bc7c420a235a2bb7" localSheetId="0" hidden="1">'[1]Business comb. &amp; cons. REDUCED'!#REF!</definedName>
    <definedName name="_AUCd12157d67eff4311bc7c420a235a2bb7" hidden="1">#REF!</definedName>
    <definedName name="_AUCd1632e5b012f44c2b96fe3250e1065f8" hidden="1">#REF!</definedName>
    <definedName name="_AUCd186f0858ada40069e275cf682455360" hidden="1">#REF!</definedName>
    <definedName name="_AUCd1b960c96b074d4f85add4126ee56aae" localSheetId="5" hidden="1">'[1]Business comb. &amp; cons. REDUCED'!#REF!</definedName>
    <definedName name="_AUCd1b960c96b074d4f85add4126ee56aae" localSheetId="0" hidden="1">'[1]Business comb. &amp; cons. REDUCED'!#REF!</definedName>
    <definedName name="_AUCd1b960c96b074d4f85add4126ee56aae" hidden="1">#REF!</definedName>
    <definedName name="_AUCd1d745e7639c47f79ad2de1423334ddb" hidden="1">#REF!</definedName>
    <definedName name="_AUCd1dbaa292fe049bf8322fb8b9b88a92a" localSheetId="5" hidden="1">'[1]Business comb. &amp; cons. REDUCED'!#REF!</definedName>
    <definedName name="_AUCd1dbaa292fe049bf8322fb8b9b88a92a" localSheetId="0" hidden="1">'[1]Business comb. &amp; cons. REDUCED'!#REF!</definedName>
    <definedName name="_AUCd1dbaa292fe049bf8322fb8b9b88a92a" hidden="1">#REF!</definedName>
    <definedName name="_AUCd1e4bf172fd6485381384e6984844c63" hidden="1">#REF!</definedName>
    <definedName name="_AUCd1e4e365531c4f52aa9c14451af5c5ff" hidden="1">#REF!</definedName>
    <definedName name="_AUCd2ba1236ac1d44f58a4f1f370fe03dd9" hidden="1">#REF!</definedName>
    <definedName name="_AUCd2faf0d7d5134d79a20bc32da9ec90d9" hidden="1">Assets!$H$22</definedName>
    <definedName name="_AUCd30dc503c73c4fd29bfb54b52d344844" hidden="1">#REF!</definedName>
    <definedName name="_AUCd371062e7e784a1fa43e103b260ee8f0" hidden="1">#REF!</definedName>
    <definedName name="_AUCd388c68deb2d4d4ea995f6a383042fc6" hidden="1">#REF!</definedName>
    <definedName name="_AUCd3891205c05b4e27abc42d87ab1a9818" localSheetId="5" hidden="1">'[1]Business comb. &amp; cons. REDUCED'!#REF!</definedName>
    <definedName name="_AUCd3891205c05b4e27abc42d87ab1a9818" localSheetId="0" hidden="1">'[1]Business comb. &amp; cons. REDUCED'!#REF!</definedName>
    <definedName name="_AUCd3891205c05b4e27abc42d87ab1a9818" hidden="1">#REF!</definedName>
    <definedName name="_AUCd3c638cf7d03407f81ac9012aa54701f" hidden="1">#REF!</definedName>
    <definedName name="_AUCd3d5e7edb5d24a76af7e362894185ea4" hidden="1">#REF!</definedName>
    <definedName name="_AUCd44fa8e57e814c2aa2c64a8584695ecc" hidden="1">#REF!</definedName>
    <definedName name="_AUCd4ef0a44c888407a8104ab036910da77" hidden="1">#REF!</definedName>
    <definedName name="_AUCd54bccf7aeae4facb8ce50afc2d4f7c3" hidden="1">#REF!</definedName>
    <definedName name="_AUCd5564a80daa9413ab1e9d660ed7ce402" hidden="1">'Liabilities &amp; Equity'!$N$71</definedName>
    <definedName name="_AUCd55ceceba57147b2b4ce097a6289bcf7" hidden="1">#REF!</definedName>
    <definedName name="_AUCd5ac348cb5744e1c807c3471c9e3b23f" localSheetId="5" hidden="1">'[1]Business comb. &amp; cons. REDUCED'!#REF!</definedName>
    <definedName name="_AUCd5ac348cb5744e1c807c3471c9e3b23f" localSheetId="0" hidden="1">'[1]Business comb. &amp; cons. REDUCED'!#REF!</definedName>
    <definedName name="_AUCd5ac348cb5744e1c807c3471c9e3b23f" hidden="1">#REF!</definedName>
    <definedName name="_AUCd5bfc776fee24316be240356182540f4" localSheetId="5" hidden="1">'[1]Business comb. &amp; cons. REDUCED'!#REF!</definedName>
    <definedName name="_AUCd5bfc776fee24316be240356182540f4" localSheetId="0" hidden="1">'[1]Business comb. &amp; cons. REDUCED'!#REF!</definedName>
    <definedName name="_AUCd5bfc776fee24316be240356182540f4" hidden="1">#REF!</definedName>
    <definedName name="_AUCd5c9cd78492e400eb371729078a295c3" hidden="1">#REF!</definedName>
    <definedName name="_AUCd61a616cf51340edaef9715da1a6b408" hidden="1">'Liabilities &amp; Equity'!#REF!</definedName>
    <definedName name="_AUCd61d2268f2b046c29dcc439c41d4a318" hidden="1">#REF!</definedName>
    <definedName name="_AUCd6221adbb6074af18cc2d3b7c7764b2c" localSheetId="5" hidden="1">'[1]Business comb. &amp; cons. REDUCED'!#REF!</definedName>
    <definedName name="_AUCd6221adbb6074af18cc2d3b7c7764b2c" localSheetId="0" hidden="1">'[1]Business comb. &amp; cons. REDUCED'!#REF!</definedName>
    <definedName name="_AUCd6221adbb6074af18cc2d3b7c7764b2c" hidden="1">#REF!</definedName>
    <definedName name="_AUCd623c097d0244a74b4fdd9ef4621af18" localSheetId="5" hidden="1">'[1]Business comb. &amp; cons. REDUCED'!#REF!</definedName>
    <definedName name="_AUCd623c097d0244a74b4fdd9ef4621af18" localSheetId="0" hidden="1">'[1]Business comb. &amp; cons. REDUCED'!#REF!</definedName>
    <definedName name="_AUCd623c097d0244a74b4fdd9ef4621af18" hidden="1">#REF!</definedName>
    <definedName name="_AUCd677f9c1ddd2445fa528b2ebd768c5a8" hidden="1">Assets!#REF!</definedName>
    <definedName name="_AUCd69ee47a89044a919b6bd6603aa188ae" localSheetId="5" hidden="1">[3]Nature!#REF!</definedName>
    <definedName name="_AUCd69ee47a89044a919b6bd6603aa188ae" localSheetId="0" hidden="1">[3]Nature!#REF!</definedName>
    <definedName name="_AUCd69ee47a89044a919b6bd6603aa188ae" hidden="1">Nature!#REF!</definedName>
    <definedName name="_AUCd6a8b6d8817743389777548a57e17207" hidden="1">Nature!#REF!</definedName>
    <definedName name="_AUCd6ba1bb309c34d0bbae1dda13976acd2" localSheetId="0" hidden="1">'[2]Liabilities &amp; Equity'!#REF!</definedName>
    <definedName name="_AUCd6ba1bb309c34d0bbae1dda13976acd2" hidden="1">'Liabilities &amp; Equity'!#REF!</definedName>
    <definedName name="_AUCd745e5ea66bb4247a14dd9e0aa9f0b8d" hidden="1">#REF!</definedName>
    <definedName name="_AUCd79f4d4a9e5547c39de53c3c4b604564" hidden="1">Assets!#REF!</definedName>
    <definedName name="_AUCd7c82ee9962840dbb6c466ade37cdf5d" hidden="1">#REF!</definedName>
    <definedName name="_AUCd8ad02770f4a428681a3c4ab5653f3cc" hidden="1">#REF!</definedName>
    <definedName name="_AUCd8e139601977491bb2ed116eae223a37" hidden="1">Assets!$N$53</definedName>
    <definedName name="_AUCd907342e30da471a9f72deee200257b2" hidden="1">#REF!</definedName>
    <definedName name="_AUCd92bd65572f6480ea218a70e004e47f1" localSheetId="0" hidden="1">[2]Function!#REF!</definedName>
    <definedName name="_AUCd92bd65572f6480ea218a70e004e47f1" hidden="1">Function!#REF!</definedName>
    <definedName name="_AUCd94f5850fef649958dab742a28199523" hidden="1">#REF!</definedName>
    <definedName name="_AUCd9b13043372b4316b7cfe2beacdec846" hidden="1">Nature!$P$10</definedName>
    <definedName name="_AUCda1c3f7fad5344c4affdb0fc88294dc9" hidden="1">#REF!</definedName>
    <definedName name="_AUCda23de42112144b1ab7aa4fdd6c594ef" localSheetId="0" hidden="1">[2]Nature!#REF!</definedName>
    <definedName name="_AUCda23de42112144b1ab7aa4fdd6c594ef" hidden="1">Nature!#REF!</definedName>
    <definedName name="_AUCda8506c32e0d4bfaa1ce01c0e776ddcd" hidden="1">#REF!</definedName>
    <definedName name="_AUCda9e333fb77c43cebe439e2525fcdd40" hidden="1">Function!$P$41</definedName>
    <definedName name="_AUCdab8a8245dc54a9280e0e04a82f43d02" hidden="1">#REF!</definedName>
    <definedName name="_AUCdad10e6c7220449d967d52f85919293d" hidden="1">#REF!</definedName>
    <definedName name="_AUCdbb4afba00a3432dbbb1f85e30ca231b" hidden="1">Function!$H$30</definedName>
    <definedName name="_AUCdbb662ee9e8b46c0875e789adb4593d3" hidden="1">Assets!$Q$41</definedName>
    <definedName name="_AUCdc0b3cc21a8641e7a1c8b08b67d19d1e" hidden="1">'Gen. charac.'!#REF!</definedName>
    <definedName name="_AUCdc2531791de241f6b9c62b1476665c01" hidden="1">Function!$H$32</definedName>
    <definedName name="_AUCdc5322f0b0eb4b9e95ccffa6d6b324e6" hidden="1">'Liabilities &amp; Equity'!#REF!</definedName>
    <definedName name="_AUCdc6800f4eefc4774a1c8103f57f9cc88" localSheetId="5" hidden="1">'[1]Business comb. &amp; cons. REDUCED'!#REF!</definedName>
    <definedName name="_AUCdc6800f4eefc4774a1c8103f57f9cc88" localSheetId="0" hidden="1">'[1]Business comb. &amp; cons. REDUCED'!#REF!</definedName>
    <definedName name="_AUCdc6800f4eefc4774a1c8103f57f9cc88" hidden="1">#REF!</definedName>
    <definedName name="_AUCdcd50c699ca84be7a1ec7f3549775954" localSheetId="5" hidden="1">'[1]Business comb. &amp; cons. REDUCED'!#REF!</definedName>
    <definedName name="_AUCdcd50c699ca84be7a1ec7f3549775954" localSheetId="0" hidden="1">'[1]Business comb. &amp; cons. REDUCED'!#REF!</definedName>
    <definedName name="_AUCdcd50c699ca84be7a1ec7f3549775954" hidden="1">#REF!</definedName>
    <definedName name="_AUCdcffada88fc143ba8339bc2bd7aad470" hidden="1">Function!#REF!</definedName>
    <definedName name="_AUCdd5e7307697d4bbb84b58f093f4618d6" hidden="1">#REF!</definedName>
    <definedName name="_AUCddbf39bd8e924135b7414e7249b8c441" hidden="1">#REF!</definedName>
    <definedName name="_AUCdde37c7ee66640e5b1175ed8966b8d5b" localSheetId="5" hidden="1">'[1]Business comb. &amp; cons. REDUCED'!#REF!</definedName>
    <definedName name="_AUCdde37c7ee66640e5b1175ed8966b8d5b" localSheetId="0" hidden="1">'[1]Business comb. &amp; cons. REDUCED'!#REF!</definedName>
    <definedName name="_AUCdde37c7ee66640e5b1175ed8966b8d5b" hidden="1">#REF!</definedName>
    <definedName name="_AUCddf1a3eb6bee4713a1f365ad1a9e0bca" hidden="1">'Liabilities &amp; Equity'!$H$44</definedName>
    <definedName name="_AUCde2b7ceb0c3a4f108ece1a367ab15a77" localSheetId="0" hidden="1">'[2]Notes - Asset Movements'!#REF!</definedName>
    <definedName name="_AUCde2b7ceb0c3a4f108ece1a367ab15a77" hidden="1">#REF!</definedName>
    <definedName name="_AUCde55c132c45949da85efa01aef4de385" hidden="1">'Liabilities &amp; Equity'!#REF!</definedName>
    <definedName name="_AUCde56b489a3974877a693e62bf3a6d31a" hidden="1">Assets!#REF!</definedName>
    <definedName name="_AUCde7aa8b5095d4ac29a133d8382eaa262" hidden="1">Nature!#REF!</definedName>
    <definedName name="_AUCde827563def04e948969073fc71ddff0" hidden="1">Assets!#REF!</definedName>
    <definedName name="_AUCdeb1473cfcd94a9b8a69008844b37d89" hidden="1">#REF!</definedName>
    <definedName name="_AUCdebbf58c3e10460a9a7a81aa56bed306" localSheetId="5" hidden="1">'[1]Business comb. &amp; cons. REDUCED'!#REF!</definedName>
    <definedName name="_AUCdebbf58c3e10460a9a7a81aa56bed306" localSheetId="0" hidden="1">'[1]Business comb. &amp; cons. REDUCED'!#REF!</definedName>
    <definedName name="_AUCdebbf58c3e10460a9a7a81aa56bed306" hidden="1">#REF!</definedName>
    <definedName name="_AUCdeeab9b9c4fe4e0c82dd77b9b7079cff" hidden="1">#REF!</definedName>
    <definedName name="_AUCdf40dacade764f9899836f2ce9d10ea2" hidden="1">Nature!$Q$49</definedName>
    <definedName name="_AUCdf54a70940ad4b719ecf89c6782c663d" localSheetId="5" hidden="1">'[1]Business comb. &amp; cons. REDUCED'!#REF!</definedName>
    <definedName name="_AUCdf54a70940ad4b719ecf89c6782c663d" localSheetId="0" hidden="1">'[1]Business comb. &amp; cons. REDUCED'!#REF!</definedName>
    <definedName name="_AUCdf54a70940ad4b719ecf89c6782c663d" hidden="1">#REF!</definedName>
    <definedName name="_AUCdfa035a06285415cb9b0b6a5e6dfd36a" hidden="1">#REF!</definedName>
    <definedName name="_AUCdfbedf6711dd484187c3dfb0c7535843" hidden="1">'Cash Flow'!#REF!</definedName>
    <definedName name="_AUCe0ccb05f74384e32b6e552b85f004f3e" hidden="1">#REF!</definedName>
    <definedName name="_AUCe0e1acf3ec7f4379bb6ef1eeff03c02e" hidden="1">'Cash Flow'!#REF!</definedName>
    <definedName name="_AUCe121fb3f11fc45639ccaa98ed1c18a64" hidden="1">'Cash Flow'!#REF!</definedName>
    <definedName name="_AUCe141b39a7edf4ac7a1bf7d0f295088fe" hidden="1">#REF!</definedName>
    <definedName name="_AUCe1620c0108514964b782b5b36dc08ca8" hidden="1">'Liabilities &amp; Equity'!$H$67</definedName>
    <definedName name="_AUCe1c2243f78b740cf91fa58f6495cea56" hidden="1">#REF!</definedName>
    <definedName name="_AUCe1c62eea39a04b12857a9e59abcffd8a" localSheetId="5" hidden="1">'[1]Business comb. &amp; cons. REDUCED'!#REF!</definedName>
    <definedName name="_AUCe1c62eea39a04b12857a9e59abcffd8a" localSheetId="0" hidden="1">'[1]Business comb. &amp; cons. REDUCED'!#REF!</definedName>
    <definedName name="_AUCe1c62eea39a04b12857a9e59abcffd8a" hidden="1">#REF!</definedName>
    <definedName name="_AUCe2205cbd635c49bbaf1f9b452faf5ac9" hidden="1">Nature!#REF!</definedName>
    <definedName name="_AUCe283ed5157b14f6c8d6493d7aa4e99fb" hidden="1">Nature!#REF!</definedName>
    <definedName name="_AUCe2a9bd52c3a64ff38f85c6de0e9db5b5" hidden="1">#REF!</definedName>
    <definedName name="_AUCe2dbbcf0b5b54f058a1fef33f61707fe" hidden="1">#REF!</definedName>
    <definedName name="_AUCe30e13a5641040f39ab8054d52809085" hidden="1">#REF!</definedName>
    <definedName name="_AUCe33f62f8a93d4ead8188ec98705d46d2" localSheetId="5" hidden="1">'[1]Business comb. &amp; cons. REDUCED'!#REF!</definedName>
    <definedName name="_AUCe33f62f8a93d4ead8188ec98705d46d2" localSheetId="0" hidden="1">'[1]Business comb. &amp; cons. REDUCED'!#REF!</definedName>
    <definedName name="_AUCe33f62f8a93d4ead8188ec98705d46d2" hidden="1">#REF!</definedName>
    <definedName name="_AUCe388ceaee002460fafc469f3963097bf" localSheetId="5" hidden="1">'[1]Business comb. &amp; cons. REDUCED'!#REF!</definedName>
    <definedName name="_AUCe388ceaee002460fafc469f3963097bf" localSheetId="0" hidden="1">'[1]Business comb. &amp; cons. REDUCED'!#REF!</definedName>
    <definedName name="_AUCe388ceaee002460fafc469f3963097bf" hidden="1">#REF!</definedName>
    <definedName name="_AUCe4288f8a250a4a9bb49deb9937708966" hidden="1">#REF!</definedName>
    <definedName name="_AUCe49d36f3b9e749a0aa70ea50a7008d25" hidden="1">#REF!</definedName>
    <definedName name="_AUCe4a28a24ca9e4390b34a9b136915a8f0" hidden="1">#REF!</definedName>
    <definedName name="_AUCe4b2ee0e59e74dd8822251b856be0609" hidden="1">#REF!</definedName>
    <definedName name="_AUCe4bb4c9e95564bc3bb601382e0d2065a" hidden="1">#REF!</definedName>
    <definedName name="_AUCe5c3d08d2cd948b89c640057d1a8e038" localSheetId="5" hidden="1">'[1]Business comb. &amp; cons. REDUCED'!#REF!</definedName>
    <definedName name="_AUCe5c3d08d2cd948b89c640057d1a8e038" localSheetId="0" hidden="1">'[1]Business comb. &amp; cons. REDUCED'!#REF!</definedName>
    <definedName name="_AUCe5c3d08d2cd948b89c640057d1a8e038" hidden="1">#REF!</definedName>
    <definedName name="_AUCe5c86a40e6584063b7498155b6e92dc8" hidden="1">#REF!</definedName>
    <definedName name="_AUCe5c95102b9564452b04e0fc79e653c0a" hidden="1">#REF!</definedName>
    <definedName name="_AUCe617a9fdcfec4f239b976c2f9595ca73" hidden="1">#REF!</definedName>
    <definedName name="_AUCe62015ab25384ea79cc07d23565be9cd" hidden="1">Nature!$Q$45</definedName>
    <definedName name="_AUCe62bbbfcdff741b9a63f9b5dce34bf85" localSheetId="0" hidden="1">[2]Function!#REF!</definedName>
    <definedName name="_AUCe62bbbfcdff741b9a63f9b5dce34bf85" hidden="1">Function!#REF!</definedName>
    <definedName name="_AUCe65e63bd3f164ad3b7d4ab21c26fd984" hidden="1">#REF!</definedName>
    <definedName name="_AUCe6ae5866a5c84df58d8cbb49e3274558" hidden="1">Nature!$H$13</definedName>
    <definedName name="_AUCe6c927c1647940649e4724c2d7b4e178" hidden="1">#REF!</definedName>
    <definedName name="_AUCe6de2d5868f5475cb3149fb9067a6a7f" hidden="1">#REF!</definedName>
    <definedName name="_AUCe7240d608deb486ea3c62584d6a893e0" hidden="1">Assets!#REF!</definedName>
    <definedName name="_AUCe78350d03a944d468925f559c4548e2e" localSheetId="5" hidden="1">'[3]Liabilities &amp; Equity'!#REF!</definedName>
    <definedName name="_AUCe78350d03a944d468925f559c4548e2e" localSheetId="0" hidden="1">'[3]Liabilities &amp; Equity'!#REF!</definedName>
    <definedName name="_AUCe78350d03a944d468925f559c4548e2e" hidden="1">'Liabilities &amp; Equity'!#REF!</definedName>
    <definedName name="_AUCe788a442f8cf49a1b744ad8a68c0bbc8" hidden="1">#REF!</definedName>
    <definedName name="_AUCe7edbd1846f3418aa696dff96077680c" hidden="1">'Liabilities &amp; Equity'!#REF!</definedName>
    <definedName name="_AUCe844d350976c4a09957fcb8b684122d6" hidden="1">'Gen. charac.'!#REF!</definedName>
    <definedName name="_AUCe8b3ecda6a83406e92ba84591a417c4a" hidden="1">#REF!</definedName>
    <definedName name="_AUCe8caf80011d34b4c87610957c35e77a6" hidden="1">Assets!$H$33</definedName>
    <definedName name="_AUCe9f477192da5427d9b471c7c3a2b1dff" localSheetId="5" hidden="1">'[1]Business comb. &amp; cons. REDUCED'!#REF!</definedName>
    <definedName name="_AUCe9f477192da5427d9b471c7c3a2b1dff" localSheetId="0" hidden="1">'[1]Business comb. &amp; cons. REDUCED'!#REF!</definedName>
    <definedName name="_AUCe9f477192da5427d9b471c7c3a2b1dff" hidden="1">#REF!</definedName>
    <definedName name="_AUCea5c4c159108467e885dee89f3192149" localSheetId="5" hidden="1">'[1]Business comb. &amp; cons. REDUCED'!#REF!</definedName>
    <definedName name="_AUCea5c4c159108467e885dee89f3192149" localSheetId="0" hidden="1">'[1]Business comb. &amp; cons. REDUCED'!#REF!</definedName>
    <definedName name="_AUCea5c4c159108467e885dee89f3192149" hidden="1">#REF!</definedName>
    <definedName name="_AUCea65e6e2bdba45d3ab4db39b69e17ffd" hidden="1">#REF!</definedName>
    <definedName name="_AUCea764bcd991b4c758b8efb677b53c954" hidden="1">#REF!</definedName>
    <definedName name="_AUCeac7a926664a4b7fa85f9921dfa7fdcf" hidden="1">'Liabilities &amp; Equity'!$Q$37</definedName>
    <definedName name="_AUCeafc6e0d4f824b6f8c96b070704f25ca" hidden="1">#REF!</definedName>
    <definedName name="_AUCeb05cfa197cf441b8427f388d0132e89" hidden="1">#REF!</definedName>
    <definedName name="_AUCeb0d523338c04056a112c8a99ed49826" hidden="1">'Liabilities &amp; Equity'!$H$60</definedName>
    <definedName name="_AUCeb1911bc18d0442c946e7a153b7cf8b2" hidden="1">#REF!</definedName>
    <definedName name="_AUCeb30dc3decd04896a38aee1f8bfc2306" hidden="1">#REF!</definedName>
    <definedName name="_AUCeb9ca81885c546e2817c84f27ffa1e87" hidden="1">#REF!</definedName>
    <definedName name="_AUCebd5523a11ca4715905a6717881965a2" hidden="1">#REF!</definedName>
    <definedName name="_AUCebfc2f774ae14d2a84de01e066c558f4" hidden="1">#REF!</definedName>
    <definedName name="_AUCec97aa78abbf436e9e1986d0445699de" hidden="1">#REF!</definedName>
    <definedName name="_AUCeca74b4e2fb84bdfa99f8ea2cb9b64fe" localSheetId="5" hidden="1">'[1]Business comb. &amp; cons. REDUCED'!#REF!</definedName>
    <definedName name="_AUCeca74b4e2fb84bdfa99f8ea2cb9b64fe" localSheetId="0" hidden="1">'[1]Business comb. &amp; cons. REDUCED'!#REF!</definedName>
    <definedName name="_AUCeca74b4e2fb84bdfa99f8ea2cb9b64fe" hidden="1">#REF!</definedName>
    <definedName name="_AUCed5e176f41ca4f73bdcf4110ec20ceab" hidden="1">#REF!</definedName>
    <definedName name="_AUCed91d647c2c84d05a8492e8a8e41061a" localSheetId="5" hidden="1">'[1]Business comb. &amp; cons. REDUCED'!#REF!</definedName>
    <definedName name="_AUCed91d647c2c84d05a8492e8a8e41061a" localSheetId="0" hidden="1">'[1]Business comb. &amp; cons. REDUCED'!#REF!</definedName>
    <definedName name="_AUCed91d647c2c84d05a8492e8a8e41061a" hidden="1">#REF!</definedName>
    <definedName name="_AUCedffdb199259454d99fe5d59f41755d9" hidden="1">#REF!</definedName>
    <definedName name="_AUCee0916acf33f43af9871393fd2afbbab" localSheetId="5" hidden="1">'[1]Business comb. &amp; cons. REDUCED'!#REF!</definedName>
    <definedName name="_AUCee0916acf33f43af9871393fd2afbbab" localSheetId="0" hidden="1">'[1]Business comb. &amp; cons. REDUCED'!#REF!</definedName>
    <definedName name="_AUCee0916acf33f43af9871393fd2afbbab" hidden="1">#REF!</definedName>
    <definedName name="_AUCee52774c29384f70a8baf0ef40c52850" hidden="1">#REF!</definedName>
    <definedName name="_AUCee61146b2bfc4fbb8c8e76a68d3ad9c9" hidden="1">#REF!</definedName>
    <definedName name="_AUCee6dd97470504d3dae0384eb9a244d66" hidden="1">#REF!</definedName>
    <definedName name="_AUCee712f0cfcb344e8a626572715348563" localSheetId="5" hidden="1">'[1]Business comb. &amp; cons. REDUCED'!#REF!</definedName>
    <definedName name="_AUCee712f0cfcb344e8a626572715348563" localSheetId="0" hidden="1">'[1]Business comb. &amp; cons. REDUCED'!#REF!</definedName>
    <definedName name="_AUCee712f0cfcb344e8a626572715348563" hidden="1">#REF!</definedName>
    <definedName name="_AUCee867d3ecc174ec1a2ff26c8198ce5cc" hidden="1">#REF!</definedName>
    <definedName name="_AUCeee38c2448d349668471603c0c35a858" hidden="1">'Liabilities &amp; Equity'!#REF!</definedName>
    <definedName name="_AUCeeece275ae3a41c3b57a30b3c60ca4f9" hidden="1">'Gen. charac.'!#REF!</definedName>
    <definedName name="_AUCef1c5aeee6c34c78badd13abd2825fa5" hidden="1">#REF!</definedName>
    <definedName name="_AUCef27e154e80f4f25b5a3b78aa1993dcd" hidden="1">Nature!#REF!</definedName>
    <definedName name="_AUCef80074dd0854a4797c9c59ea2137782" hidden="1">#REF!</definedName>
    <definedName name="_AUCef898ee97d62446cbe51c77403a606d6" hidden="1">#REF!</definedName>
    <definedName name="_AUCefacc0bf364a42feac027e21d2664ec5" hidden="1">#REF!</definedName>
    <definedName name="_AUCefd7a4be66c54944b813e0f2b274af7a" hidden="1">#REF!</definedName>
    <definedName name="_AUCeffd8d8f74b54ccfbcb3efbb5e0be7fb" hidden="1">#REF!</definedName>
    <definedName name="_AUCf08f96fb5ff5450290bc516f3dfb1975" hidden="1">'Cash Flow'!#REF!</definedName>
    <definedName name="_AUCf0ac18ffb6f944a89f46713bdf6aa1c5" localSheetId="0" hidden="1">[2]Function!#REF!</definedName>
    <definedName name="_AUCf0ac18ffb6f944a89f46713bdf6aa1c5" hidden="1">Function!#REF!</definedName>
    <definedName name="_AUCf0d2e812a3a24b88b06cca85315bfa08" hidden="1">'Liabilities &amp; Equity'!$Q$21</definedName>
    <definedName name="_AUCf0f8927bd8f54e8ebe3453e9d62df837" hidden="1">#REF!</definedName>
    <definedName name="_AUCf12867f06bcf455d96bb71e04d375dcf" hidden="1">#REF!</definedName>
    <definedName name="_AUCf1adf6f9b0a34b56a1970fe675ece990" hidden="1">'Cash Flow'!#REF!</definedName>
    <definedName name="_AUCf24e18a643804ced81750807e84424ba" hidden="1">#REF!</definedName>
    <definedName name="_AUCf26880d2a6854476a290ba8c7bc6f87c" hidden="1">Function!$N$15</definedName>
    <definedName name="_AUCf269a128af9543aaa6cba8cf71e4008d" hidden="1">#REF!</definedName>
    <definedName name="_AUCf2d16aee9a6344ba963f574fad3fc8d8" hidden="1">#REF!</definedName>
    <definedName name="_AUCf2f6140b6f36451ba953536f99cf7012" hidden="1">#REF!</definedName>
    <definedName name="_AUCf329981b8a8f465681ebb1bf07ca907f" hidden="1">#REF!</definedName>
    <definedName name="_AUCf3959d406e8d4e92ba6f7df0f8970b1f" hidden="1">#REF!</definedName>
    <definedName name="_AUCf3b706c4e3e3492db5ca04d4c0ba0c8a" hidden="1">Nature!#REF!</definedName>
    <definedName name="_AUCf3b9abd8c2834c70b020e732babb00e6" hidden="1">#REF!</definedName>
    <definedName name="_AUCf41459b1590744659070f7cbad185a68" hidden="1">'Liabilities &amp; Equity'!$P$14</definedName>
    <definedName name="_AUCf49cf7542bc04dad886d533683b16c40" hidden="1">#REF!</definedName>
    <definedName name="_AUCf4f645de142b4c349b886e3e9d989563" hidden="1">#REF!</definedName>
    <definedName name="_AUCf502e2faaa744c398f3b318af2e24e2d" hidden="1">#REF!</definedName>
    <definedName name="_AUCf523152a36df45d8b35125115ad3e999" hidden="1">#REF!</definedName>
    <definedName name="_AUCf56a3023c9774f4586226a4ab0160a13" hidden="1">Assets!$H$14</definedName>
    <definedName name="_AUCf5906f45a6cb4b3da92b02683fd97cbf" hidden="1">'Liabilities &amp; Equity'!#REF!</definedName>
    <definedName name="_AUCf59ab5cf59c34c15b3a84c145da703d9" hidden="1">#REF!</definedName>
    <definedName name="_AUCf5a24f79ab6e4f14b1816142e65ce3e4" hidden="1">'Cash Flow'!#REF!</definedName>
    <definedName name="_AUCf5dd1c969a0946099678e71c60c4c04c" hidden="1">#REF!</definedName>
    <definedName name="_AUCf631183ebb694d2e8276525ebc2bbf80" hidden="1">'Liabilities &amp; Equity'!#REF!</definedName>
    <definedName name="_AUCf63c9f07625447f6baedbcdba5e29a65" hidden="1">'Liabilities &amp; Equity'!$N$31</definedName>
    <definedName name="_AUCf65e0339fbb2436e80d9af6edbe16ecd" hidden="1">Nature!#REF!</definedName>
    <definedName name="_AUCf667dfe8032c493b9244b9e567035b12" hidden="1">#REF!</definedName>
    <definedName name="_AUCf69f2cbcfc0b4b9a95a22191d93ce35b" localSheetId="5" hidden="1">'[1]Business comb. &amp; cons. REDUCED'!#REF!</definedName>
    <definedName name="_AUCf69f2cbcfc0b4b9a95a22191d93ce35b" localSheetId="0" hidden="1">'[1]Business comb. &amp; cons. REDUCED'!#REF!</definedName>
    <definedName name="_AUCf69f2cbcfc0b4b9a95a22191d93ce35b" hidden="1">#REF!</definedName>
    <definedName name="_AUCf6a8df421d6948079d80af3d13bc492b" hidden="1">#REF!</definedName>
    <definedName name="_AUCf6c7540825304f5cbe34ff544a0218b8" hidden="1">#REF!</definedName>
    <definedName name="_AUCf6dfdd5ceca24881bf08b12f1cbf9657" hidden="1">#REF!</definedName>
    <definedName name="_AUCf6f7ab3ac6674706be742027ba3bf935" hidden="1">'Liabilities &amp; Equity'!$N$29</definedName>
    <definedName name="_AUCf71844bdad964a92af32a8f0415f2157" hidden="1">#REF!</definedName>
    <definedName name="_AUCf75297b946734e7badde96f2934f79ed" hidden="1">Nature!#REF!</definedName>
    <definedName name="_AUCf75ea658552a44c0b25b409dabb71eb0" hidden="1">#REF!</definedName>
    <definedName name="_AUCf76ad83a0703449c9c1be2a45ced6d30" hidden="1">#REF!</definedName>
    <definedName name="_AUCf79727f03b454d848200c142c57bb0cb" hidden="1">'Liabilities &amp; Equity'!$H$45</definedName>
    <definedName name="_AUCf7bd0df862a54fb284e6a269b3a3b8e0" localSheetId="0" hidden="1">'[2]Liabilities &amp; Equity'!#REF!</definedName>
    <definedName name="_AUCf7bd0df862a54fb284e6a269b3a3b8e0" hidden="1">'Liabilities &amp; Equity'!#REF!</definedName>
    <definedName name="_AUCf7fc0fce10014c5ab48852dd9c757132" hidden="1">#REF!</definedName>
    <definedName name="_AUCf83de96dfb9745ed91e786dc8e0b63d9" hidden="1">'Cash Flow'!#REF!</definedName>
    <definedName name="_AUCf8809eb1cef4490f9ca60e8e613e9d39" hidden="1">Assets!#REF!</definedName>
    <definedName name="_AUCf88e182874a84692b79c23600bac36df" hidden="1">'Liabilities &amp; Equity'!#REF!</definedName>
    <definedName name="_AUCf8ed13be3e3f4835b4a4025433101194" hidden="1">#REF!</definedName>
    <definedName name="_AUCf959eb268f4b455599bdc3102c9d2eff" hidden="1">Function!#REF!</definedName>
    <definedName name="_AUCf984f0ae826c4d01bcef916e4e064981" hidden="1">Assets!#REF!</definedName>
    <definedName name="_AUCf9865f5fd3c14f7898245e0c60daddd2" hidden="1">#REF!</definedName>
    <definedName name="_AUCf99a6eeb05504c77a2cf766258713b2f" hidden="1">'Cash Flow'!#REF!</definedName>
    <definedName name="_AUCf99bcd3bf86546ec8795973fd6fa229c" hidden="1">'Cash Flow'!#REF!</definedName>
    <definedName name="_AUCf9a0e586bfdc46b18c0ad1f2ebb56174" hidden="1">#REF!</definedName>
    <definedName name="_AUCfa653a2de16b483aa5f05d0c71bd1068" localSheetId="5" hidden="1">'[1]Business comb. &amp; cons. REDUCED'!#REF!</definedName>
    <definedName name="_AUCfa653a2de16b483aa5f05d0c71bd1068" localSheetId="0" hidden="1">'[1]Business comb. &amp; cons. REDUCED'!#REF!</definedName>
    <definedName name="_AUCfa653a2de16b483aa5f05d0c71bd1068" hidden="1">#REF!</definedName>
    <definedName name="_AUCfabefe4bf78b4b359f8efa7c83cefda6" hidden="1">#REF!</definedName>
    <definedName name="_AUCfad6bcf602ce4084b640320428993fe3" localSheetId="5" hidden="1">'[1]Business comb. &amp; cons. REDUCED'!#REF!</definedName>
    <definedName name="_AUCfad6bcf602ce4084b640320428993fe3" localSheetId="0" hidden="1">'[1]Business comb. &amp; cons. REDUCED'!#REF!</definedName>
    <definedName name="_AUCfad6bcf602ce4084b640320428993fe3" hidden="1">#REF!</definedName>
    <definedName name="_AUCfae875f866cd47baa51a43b0c45ec0ad" hidden="1">#REF!</definedName>
    <definedName name="_AUCfaec8be6e7344facb21eb88f66a84734" localSheetId="5" hidden="1">'[1]Business comb. &amp; cons. REDUCED'!#REF!</definedName>
    <definedName name="_AUCfaec8be6e7344facb21eb88f66a84734" localSheetId="0" hidden="1">'[1]Business comb. &amp; cons. REDUCED'!#REF!</definedName>
    <definedName name="_AUCfaec8be6e7344facb21eb88f66a84734" hidden="1">#REF!</definedName>
    <definedName name="_AUCfb2dd23406da45d38a8c7856a2e1d0a8" hidden="1">Function!$Q$49</definedName>
    <definedName name="_AUCfc5c79e09c50476c80de283320c847e7" hidden="1">#REF!</definedName>
    <definedName name="_AUCfc79a583acce40cc8ec55e2ac474f432" hidden="1">#REF!</definedName>
    <definedName name="_AUCfc9ec5336a934467b59903dd7665d73c" localSheetId="5" hidden="1">[3]Nature!#REF!</definedName>
    <definedName name="_AUCfc9ec5336a934467b59903dd7665d73c" localSheetId="0" hidden="1">[3]Nature!#REF!</definedName>
    <definedName name="_AUCfc9ec5336a934467b59903dd7665d73c" hidden="1">Nature!#REF!</definedName>
    <definedName name="_AUCfcbe4572d82f47ab8985e870875d6f5b" hidden="1">#REF!</definedName>
    <definedName name="_AUCfcedc2a9f99e44cb9e0199e1000cd87a" hidden="1">'Liabilities &amp; Equity'!#REF!</definedName>
    <definedName name="_AUCfd3228d8f603445e9b6676a94415d185" hidden="1">Nature!#REF!</definedName>
    <definedName name="_AUCfd6beeb480254171b1c5de664e99932d" localSheetId="5" hidden="1">'[1]Business comb. &amp; cons. REDUCED'!#REF!</definedName>
    <definedName name="_AUCfd6beeb480254171b1c5de664e99932d" localSheetId="0" hidden="1">'[1]Business comb. &amp; cons. REDUCED'!#REF!</definedName>
    <definedName name="_AUCfd6beeb480254171b1c5de664e99932d" hidden="1">#REF!</definedName>
    <definedName name="_AUCfd9214c9f79d41a0a7fe1bccfcaa73dd" hidden="1">'Gen. charac.'!#REF!</definedName>
    <definedName name="_AUCfdef359d8ded4a4c94cbb37587106043" hidden="1">'Liabilities &amp; Equity'!$Q$59</definedName>
    <definedName name="_AUCfe312c01c689421bbedf6b85db873776" hidden="1">#REF!</definedName>
    <definedName name="_AUCfefdd2295a734349b706fcbea5426356" hidden="1">#REF!</definedName>
    <definedName name="_AUCff3103be9f7c4869b63c050eede21941" hidden="1">Function!#REF!</definedName>
    <definedName name="_AUCff8f0b80367e4aeead8fdd86fb809090" hidden="1">Assets!#REF!</definedName>
    <definedName name="_AUCffa1fbf9827a4b72a40b92215b1d5ca0" hidden="1">#REF!</definedName>
    <definedName name="_AUCffb63e3c2f1e4d5e887f1d89a3248bbd" hidden="1">#REF!</definedName>
    <definedName name="_AUCffb72e8e7f2643eea08ce46932853bbb" localSheetId="5" hidden="1">'[1]Business comb. &amp; cons. REDUCED'!#REF!</definedName>
    <definedName name="_AUCffb72e8e7f2643eea08ce46932853bbb" localSheetId="0" hidden="1">'[1]Business comb. &amp; cons. REDUCED'!#REF!</definedName>
    <definedName name="_AUCffb72e8e7f2643eea08ce46932853bbb" hidden="1">#REF!</definedName>
    <definedName name="_AUCffc578f7f77f48659704046a79751f5b" hidden="1">'Cash Flow'!#REF!</definedName>
    <definedName name="_AUCffd0a4ee686741eda9ed1e31d2bb95fd" hidden="1">'Gen. charac.'!#REF!</definedName>
    <definedName name="_AUCfffba2a09d66413e80f9aa193ed8733f" hidden="1">Nature!$N$22</definedName>
    <definedName name="azert" hidden="1">#REF!</definedName>
    <definedName name="ggbvb" hidden="1">#REF!</definedName>
    <definedName name="_xlnm.Print_Area" localSheetId="6">Assets!$A$1:$O$66</definedName>
    <definedName name="_xlnm.Print_Area" localSheetId="1">Contents!$A$2:$F$86</definedName>
    <definedName name="_xlnm.Print_Area" localSheetId="7">'Liabilities &amp; Equity'!$A$1:$O$90</definedName>
    <definedName name="_xlnm.Print_Area" localSheetId="4">Nature!$A$1:$O$62</definedName>
    <definedName name="_xlnm.Print_Area" localSheetId="9">Notes!$A$1:$Q$131</definedName>
    <definedName name="_xlnm.Print_Titles" localSheetId="8">'Cash Flow'!$1:$9</definedName>
    <definedName name="_xlnm.Print_Titles" localSheetId="3">Function!$1:$8</definedName>
    <definedName name="_xlnm.Print_Titles" localSheetId="7">'Liabilities &amp; Equity'!$1:$8</definedName>
    <definedName name="_xlnm.Print_Titles" localSheetId="4">Nature!$1:$8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 r="O19" i="2" l="1"/>
  <c r="O15" i="2"/>
  <c r="Q12" i="5" l="1"/>
  <c r="P12" i="5"/>
  <c r="Q10" i="5"/>
  <c r="P10" i="5"/>
  <c r="Q57" i="4"/>
  <c r="P57" i="4"/>
  <c r="O11" i="2"/>
  <c r="M5" i="15" l="1"/>
  <c r="G5" i="15"/>
  <c r="C4" i="9"/>
  <c r="H6" i="9"/>
  <c r="N6" i="9"/>
  <c r="Q11" i="9"/>
  <c r="P12" i="9"/>
  <c r="Q12" i="9"/>
  <c r="Q13" i="9"/>
  <c r="P15" i="9"/>
  <c r="Q15" i="9"/>
  <c r="P29" i="9"/>
  <c r="Q29" i="9"/>
  <c r="P38" i="9"/>
  <c r="Q38" i="9"/>
  <c r="P39" i="9"/>
  <c r="Q39" i="9"/>
  <c r="P40" i="9"/>
  <c r="Q40" i="9"/>
  <c r="P41" i="9"/>
  <c r="Q41" i="9"/>
  <c r="P42" i="9"/>
  <c r="Q42" i="9"/>
  <c r="H5" i="7"/>
  <c r="N5" i="7"/>
  <c r="P14" i="7"/>
  <c r="Q14" i="7"/>
  <c r="P21" i="7"/>
  <c r="Q21" i="7"/>
  <c r="P39" i="7"/>
  <c r="P37" i="7" s="1"/>
  <c r="Q39" i="7"/>
  <c r="Q37" i="7" s="1"/>
  <c r="P59" i="7"/>
  <c r="P57" i="7" s="1"/>
  <c r="Q59" i="7"/>
  <c r="Q57" i="7" s="1"/>
  <c r="C4" i="6"/>
  <c r="H5" i="6"/>
  <c r="P6" i="6" s="1"/>
  <c r="N5" i="6"/>
  <c r="P12" i="6"/>
  <c r="Q12" i="6"/>
  <c r="P20" i="6"/>
  <c r="Q20" i="6"/>
  <c r="P35" i="6"/>
  <c r="Q35" i="6"/>
  <c r="P45" i="6"/>
  <c r="P41" i="6" s="1"/>
  <c r="Q45" i="6"/>
  <c r="Q41" i="6" s="1"/>
  <c r="C4" i="15"/>
  <c r="P50" i="15"/>
  <c r="C4" i="5"/>
  <c r="H5" i="5"/>
  <c r="N5" i="5"/>
  <c r="P20" i="5"/>
  <c r="P18" i="5" s="1"/>
  <c r="Q20" i="5"/>
  <c r="Q18" i="5" s="1"/>
  <c r="Q30" i="5" s="1"/>
  <c r="Q45" i="5" s="1"/>
  <c r="Q49" i="5" s="1"/>
  <c r="Q53" i="5" s="1"/>
  <c r="H5" i="4"/>
  <c r="N5" i="4"/>
  <c r="Q10" i="4"/>
  <c r="P14" i="4"/>
  <c r="Q14" i="4"/>
  <c r="P18" i="4"/>
  <c r="Q18" i="4"/>
  <c r="O23" i="2"/>
  <c r="O28" i="2"/>
  <c r="O29" i="2"/>
  <c r="O36" i="2"/>
  <c r="P5" i="6" s="1"/>
  <c r="O38" i="2"/>
  <c r="P10" i="4" l="1"/>
  <c r="P27" i="4" s="1"/>
  <c r="P41" i="4" s="1"/>
  <c r="P45" i="4" s="1"/>
  <c r="P49" i="4" s="1"/>
  <c r="P53" i="4" s="1"/>
  <c r="P10" i="6"/>
  <c r="P60" i="6" s="1"/>
  <c r="Q27" i="4"/>
  <c r="Q41" i="4" s="1"/>
  <c r="Q45" i="4" s="1"/>
  <c r="Q49" i="4" s="1"/>
  <c r="Q53" i="4" s="1"/>
  <c r="Q10" i="6"/>
  <c r="Q60" i="6" s="1"/>
  <c r="P13" i="9"/>
  <c r="Q27" i="9"/>
  <c r="Q19" i="9"/>
  <c r="P27" i="9"/>
  <c r="P19" i="9"/>
  <c r="P12" i="7"/>
  <c r="P10" i="7" s="1"/>
  <c r="P35" i="7"/>
  <c r="Q35" i="7"/>
  <c r="Q12" i="7"/>
  <c r="Q10" i="7" s="1"/>
  <c r="P30" i="5"/>
  <c r="P45" i="5" s="1"/>
  <c r="P49" i="5" s="1"/>
  <c r="P53" i="5" s="1"/>
  <c r="P82" i="7" l="1"/>
  <c r="P37" i="9"/>
  <c r="Q82" i="7"/>
  <c r="Q37" i="9"/>
  <c r="Q43" i="9" l="1"/>
  <c r="P11" i="9" s="1"/>
  <c r="P43" i="9" s="1"/>
</calcChain>
</file>

<file path=xl/sharedStrings.xml><?xml version="1.0" encoding="utf-8"?>
<sst xmlns="http://schemas.openxmlformats.org/spreadsheetml/2006/main" count="2532" uniqueCount="1035">
  <si>
    <t>CP, 19.10.a</t>
  </si>
  <si>
    <t>592</t>
  </si>
  <si>
    <t>590</t>
  </si>
  <si>
    <t>5901</t>
  </si>
  <si>
    <t>5902</t>
  </si>
  <si>
    <t>Comprehensive income</t>
  </si>
  <si>
    <t>3. Gain (loss) in changes in fair value of non-current assets</t>
  </si>
  <si>
    <t>40.76.d, 41.40</t>
  </si>
  <si>
    <t>1. Share capital</t>
  </si>
  <si>
    <t>2. Share premium</t>
  </si>
  <si>
    <t>Number of employees' average over period</t>
  </si>
  <si>
    <t>13. Other non-operating income (a)</t>
  </si>
  <si>
    <t>14. ( - ) Other non-operating expenses (a)</t>
  </si>
  <si>
    <r>
      <t>2.11. ( - ) Other operating expenses</t>
    </r>
    <r>
      <rPr>
        <i/>
        <sz val="10"/>
        <rFont val="Arial"/>
        <family val="2"/>
      </rPr>
      <t xml:space="preserve"> </t>
    </r>
    <r>
      <rPr>
        <sz val="10"/>
        <rFont val="Arial"/>
        <family val="2"/>
      </rPr>
      <t>(a)</t>
    </r>
  </si>
  <si>
    <t>2.11. ( - ) Other operating expenses (a)</t>
  </si>
  <si>
    <t>2.3. ( - ) Remaining repayments of cash flows from financing activities (a)</t>
  </si>
  <si>
    <t>13.5. Remaining financial assets, current (a)</t>
  </si>
  <si>
    <t>19. Remaining assets, current (a)</t>
  </si>
  <si>
    <t>CBSO</t>
  </si>
  <si>
    <t>(a) Purchases and changes in inventories of merchandises are also included under this caption.</t>
  </si>
  <si>
    <t xml:space="preserve">   1.2. Other operating income, total</t>
  </si>
  <si>
    <t>2.1. ( - ) Raw materials and consumables used (a)</t>
  </si>
  <si>
    <t>(a) As defined by IAS 7.6</t>
  </si>
  <si>
    <t>Full-time equivalents</t>
  </si>
  <si>
    <t>of which, income from government grants</t>
  </si>
  <si>
    <t>1b. Other operating income, total (a)</t>
  </si>
  <si>
    <t>Help</t>
  </si>
  <si>
    <t>21.52.a</t>
  </si>
  <si>
    <t>CONTENTS</t>
  </si>
  <si>
    <t>GENERAL CHARACTERISTICS</t>
  </si>
  <si>
    <t>General characteristics and employment</t>
  </si>
  <si>
    <t>Function</t>
  </si>
  <si>
    <t>Nature</t>
  </si>
  <si>
    <t>Assets</t>
  </si>
  <si>
    <t>Liabilities and equity</t>
  </si>
  <si>
    <t>Cash flow</t>
  </si>
  <si>
    <t>IAS 1.86</t>
  </si>
  <si>
    <t>IAS 1.89</t>
  </si>
  <si>
    <t>COUNTRY OF INCORPORATION:</t>
  </si>
  <si>
    <t>NAME OF REPORTING ENTITY:</t>
  </si>
  <si>
    <t>GENERAL CHARACTERISTICS AND EMPLOYMENT</t>
  </si>
  <si>
    <t xml:space="preserve">IFRS </t>
  </si>
  <si>
    <t>XBRL</t>
  </si>
  <si>
    <t>Mapping</t>
  </si>
  <si>
    <t>Paragraph</t>
  </si>
  <si>
    <t>Taxonomy</t>
  </si>
  <si>
    <t>CBSO-RF</t>
  </si>
  <si>
    <t>Millions</t>
  </si>
  <si>
    <t>Thousands</t>
  </si>
  <si>
    <t>Current period</t>
  </si>
  <si>
    <t>Previous period</t>
  </si>
  <si>
    <t>CP</t>
  </si>
  <si>
    <t>Back to contents</t>
  </si>
  <si>
    <t>Back to top</t>
  </si>
  <si>
    <t>Afghanistan</t>
  </si>
  <si>
    <t>AED, United Arab Emirates, Dirhams</t>
  </si>
  <si>
    <t>Albania</t>
  </si>
  <si>
    <t>AFA, Afghanistan, Afghanis</t>
  </si>
  <si>
    <t>Algeria</t>
  </si>
  <si>
    <t>ALL, Albania, Leke</t>
  </si>
  <si>
    <t>Andorra</t>
  </si>
  <si>
    <t>AMD, Armenia, Drams</t>
  </si>
  <si>
    <t>Angola</t>
  </si>
  <si>
    <t>ANG, Netherlands Antilles, Guilders (also called Florins)</t>
  </si>
  <si>
    <t>Antigua and Barbuda</t>
  </si>
  <si>
    <t>AOA, Angola, Kwanza</t>
  </si>
  <si>
    <t>Argentina</t>
  </si>
  <si>
    <t>ARS, Argentina, Pesos</t>
  </si>
  <si>
    <t>Armenia</t>
  </si>
  <si>
    <t>AUD, Australia, Dollars</t>
  </si>
  <si>
    <t>Australia</t>
  </si>
  <si>
    <t>AWG, Aruba, Guilders (also called Florins)</t>
  </si>
  <si>
    <t>Austria</t>
  </si>
  <si>
    <t>AZM, Azerbaijan, Manats</t>
  </si>
  <si>
    <t>Azerbaijan</t>
  </si>
  <si>
    <t>BAM, Bosnia and Herzegovina, Convertible Marka</t>
  </si>
  <si>
    <t>Bahamas</t>
  </si>
  <si>
    <t>BBD, Barbados, Dollars</t>
  </si>
  <si>
    <t>Bahrain</t>
  </si>
  <si>
    <t>BDT, Bangladesh, Taka</t>
  </si>
  <si>
    <t>Bangladesh</t>
  </si>
  <si>
    <t>BGN, Bulgaria, Leva</t>
  </si>
  <si>
    <t>Barbados</t>
  </si>
  <si>
    <t>BHD, Bahrain, Dinars</t>
  </si>
  <si>
    <t>Belarus</t>
  </si>
  <si>
    <t>BIF, Burundi, Francs</t>
  </si>
  <si>
    <t>Belgium</t>
  </si>
  <si>
    <t>BMD, Bermuda, Dollars</t>
  </si>
  <si>
    <t>Belize</t>
  </si>
  <si>
    <t>BND, Brunei Darussalam, Dollars</t>
  </si>
  <si>
    <t>Benin</t>
  </si>
  <si>
    <t>BOB, Bolivia, Bolivianos</t>
  </si>
  <si>
    <t>Bhutan</t>
  </si>
  <si>
    <t>BRL, Brazil, Brazil Real</t>
  </si>
  <si>
    <t>Bolivia</t>
  </si>
  <si>
    <t>BSD, Bahamas, Dollars</t>
  </si>
  <si>
    <t>Bosnia and Herzegovina</t>
  </si>
  <si>
    <t>BTN, Bhutan, Ngultrum</t>
  </si>
  <si>
    <t>Botswana</t>
  </si>
  <si>
    <t>BWP, Botswana, Pulas</t>
  </si>
  <si>
    <t>Brazil</t>
  </si>
  <si>
    <t>BYR, Belarus, Rubles</t>
  </si>
  <si>
    <t>Brunei</t>
  </si>
  <si>
    <t>BZD, Belize, Dollars</t>
  </si>
  <si>
    <t>Bulgaria</t>
  </si>
  <si>
    <t>CAD, Canada, Dollars</t>
  </si>
  <si>
    <t>Burkina Faso</t>
  </si>
  <si>
    <t>CDF, Congo/Kinshasa, Congolese Francs</t>
  </si>
  <si>
    <t>Burma/Myanmar</t>
  </si>
  <si>
    <t>CHF, Switzerland, Francs</t>
  </si>
  <si>
    <t>Burundi</t>
  </si>
  <si>
    <t>CLP, Chile, Pesos</t>
  </si>
  <si>
    <t>Cambodia</t>
  </si>
  <si>
    <t>CNY, China, Yuan Renminbi</t>
  </si>
  <si>
    <t>Cameroon</t>
  </si>
  <si>
    <t>COP, Colombia, Pesos</t>
  </si>
  <si>
    <t>Canada</t>
  </si>
  <si>
    <t>CRC, Costa Rica, Colones</t>
  </si>
  <si>
    <t>Cape Verde</t>
  </si>
  <si>
    <t>CSD, Serbia, Dinars</t>
  </si>
  <si>
    <t>Central African Republic</t>
  </si>
  <si>
    <t>CUP, Cuba, Pesos</t>
  </si>
  <si>
    <t>Chad</t>
  </si>
  <si>
    <t>CVE, Cape Verde, Escudos</t>
  </si>
  <si>
    <t>Chile</t>
  </si>
  <si>
    <t>CYP, Cyprus, Pounds</t>
  </si>
  <si>
    <t>China</t>
  </si>
  <si>
    <t>CZK, Czech Republic, Koruny</t>
  </si>
  <si>
    <t>Colombia</t>
  </si>
  <si>
    <t>DJF, Djibouti, Francs</t>
  </si>
  <si>
    <t>Comoros</t>
  </si>
  <si>
    <t>DKK, Denmark, Kroner</t>
  </si>
  <si>
    <t>Congo</t>
  </si>
  <si>
    <t>DOP, Dominican Republic, Pesos</t>
  </si>
  <si>
    <t>Congo, Democratic Republic of</t>
  </si>
  <si>
    <t>DZD, Algeria, Algeria Dinars</t>
  </si>
  <si>
    <t>Costa Rica</t>
  </si>
  <si>
    <t>STATEMENT OF COMPREHENSIVE INCOME</t>
  </si>
  <si>
    <t>1.82.f</t>
  </si>
  <si>
    <t>III. TOTAL COMPREHENSIVE INCOME FOR THE PERIOD (I + II)</t>
  </si>
  <si>
    <t>1.82.i, 1.83.b</t>
  </si>
  <si>
    <t>1. Attributable to owners of the parent</t>
  </si>
  <si>
    <t>1.83.b.ii</t>
  </si>
  <si>
    <t>1.83.b.i</t>
  </si>
  <si>
    <t>1.1.4. Miscellaneous other revenue (a)</t>
  </si>
  <si>
    <t>2.3.4.3. ( - ) Other long term benefits (a)</t>
  </si>
  <si>
    <t>2.3.4.4. ( - ) Other employee expenses (a)</t>
  </si>
  <si>
    <t>2.5.5. ( - ) Impairment losses in other assets valued at cost, net (a)</t>
  </si>
  <si>
    <t>6.6. Gain (loss) on derecognition of other non-current assets (a)</t>
  </si>
  <si>
    <t>7.1.2.7. ( - ) Interest expense, other (a)</t>
  </si>
  <si>
    <t>7.6. ( - ) Other finance costs (a)</t>
  </si>
  <si>
    <t>8.4. Other gains (losses) from financial assets (a)</t>
  </si>
  <si>
    <t>10.3. Other foreign exchange differences recognised in income statement (a)</t>
  </si>
  <si>
    <t>13. Other non-operating income (expense) (a)</t>
  </si>
  <si>
    <t>1.103</t>
  </si>
  <si>
    <t>1.104</t>
  </si>
  <si>
    <t>21.52.b</t>
  </si>
  <si>
    <t>16.77.f, 38.124.b</t>
  </si>
  <si>
    <t>of which, advances received</t>
  </si>
  <si>
    <t>1.3. Remaining cash flows from (used in) operations (a)</t>
  </si>
  <si>
    <t>5. Remaining cash flows from (used in) financing activities (a)</t>
  </si>
  <si>
    <t>EEK, Estonia, Krooni</t>
  </si>
  <si>
    <t>Cote d'Ivoire/Ivory Coast</t>
  </si>
  <si>
    <t>EGP, Egypt, Pounds</t>
  </si>
  <si>
    <t>Croatia</t>
  </si>
  <si>
    <t>ERN, Eritrea, Nakfa</t>
  </si>
  <si>
    <t>Cuba</t>
  </si>
  <si>
    <t>ETB, Ethiopia, Birr</t>
  </si>
  <si>
    <t>Cyprus</t>
  </si>
  <si>
    <t>EUR, Euro Member Countries, Euro</t>
  </si>
  <si>
    <t>Czech Republic</t>
  </si>
  <si>
    <t>FJD, Fiji, Dollars</t>
  </si>
  <si>
    <t>Denmark</t>
  </si>
  <si>
    <t>FKP, Falkland Islands (Malvinas), Pounds</t>
  </si>
  <si>
    <t>Djibouti</t>
  </si>
  <si>
    <t>GBP, United Kingdom, Pounds</t>
  </si>
  <si>
    <t>Dominica</t>
  </si>
  <si>
    <t>GEL, Georgia, Lari</t>
  </si>
  <si>
    <t>Dominican Republic</t>
  </si>
  <si>
    <t>GGP, Guernsey, Pounds</t>
  </si>
  <si>
    <t>East Timor</t>
  </si>
  <si>
    <t>GHC, Ghana, Cedis</t>
  </si>
  <si>
    <t>Ecuador</t>
  </si>
  <si>
    <t>GIP, Gibraltar, Pounds</t>
  </si>
  <si>
    <t>Egypt</t>
  </si>
  <si>
    <t>GMD, Gambia, Dalasi</t>
  </si>
  <si>
    <t>El Salvador</t>
  </si>
  <si>
    <t>GNF, Guinea, Francs</t>
  </si>
  <si>
    <t>Equatorial Guinea</t>
  </si>
  <si>
    <t>GTQ, Guatemala, Quetzales</t>
  </si>
  <si>
    <t>Eritrea</t>
  </si>
  <si>
    <t>GYD, Guyana, Dollars</t>
  </si>
  <si>
    <t>Estonia</t>
  </si>
  <si>
    <t>HKD, Hong Kong, Dollars</t>
  </si>
  <si>
    <t>Ethiopia</t>
  </si>
  <si>
    <t>HNL, Honduras, Lempiras</t>
  </si>
  <si>
    <t>Fiji</t>
  </si>
  <si>
    <t>HRK, Croatia, Kuna</t>
  </si>
  <si>
    <t>Finland</t>
  </si>
  <si>
    <t>HTG, Haiti, Gourdes</t>
  </si>
  <si>
    <t>France</t>
  </si>
  <si>
    <t>HUF, Hungary, Forint</t>
  </si>
  <si>
    <t>Gabon</t>
  </si>
  <si>
    <t>IDR, Indonesia, Rupiahs</t>
  </si>
  <si>
    <t>Gambia</t>
  </si>
  <si>
    <t>ILS, Israel, New Shekels</t>
  </si>
  <si>
    <t>Georgia</t>
  </si>
  <si>
    <t>IMP, Isle of Man, Pounds</t>
  </si>
  <si>
    <t>Germany</t>
  </si>
  <si>
    <t>INR, India, Rupees</t>
  </si>
  <si>
    <t>Ghana</t>
  </si>
  <si>
    <t>IQD, Iraq, Dinars</t>
  </si>
  <si>
    <t>Greece</t>
  </si>
  <si>
    <t>IRR, Iran, Rials</t>
  </si>
  <si>
    <t>Grenada</t>
  </si>
  <si>
    <t>ISK, Iceland, Kronur</t>
  </si>
  <si>
    <t>Guatemala</t>
  </si>
  <si>
    <t>JEP, Jersey, Pounds</t>
  </si>
  <si>
    <t>Guinea</t>
  </si>
  <si>
    <t>JMD, Jamaica, Dollars</t>
  </si>
  <si>
    <t>Guinea-Bissau</t>
  </si>
  <si>
    <t>JOD, Jordan, Dinars</t>
  </si>
  <si>
    <t>Guyana</t>
  </si>
  <si>
    <t>JPY, Japan, Yen</t>
  </si>
  <si>
    <t>Haiti</t>
  </si>
  <si>
    <t>KES, Kenya, Shillings</t>
  </si>
  <si>
    <t>Honduras</t>
  </si>
  <si>
    <t>KGS, Kyrgyzstan, Soms</t>
  </si>
  <si>
    <t>Hungary</t>
  </si>
  <si>
    <t>KHR, Cambodia, Riels</t>
  </si>
  <si>
    <t>Iceland</t>
  </si>
  <si>
    <t>KMF, Comoros, Francs</t>
  </si>
  <si>
    <t>India</t>
  </si>
  <si>
    <t>KPW, Korea (North), Won</t>
  </si>
  <si>
    <t>Indonesia</t>
  </si>
  <si>
    <t>KRW, Korea (South), Won</t>
  </si>
  <si>
    <t>Iran</t>
  </si>
  <si>
    <t>KWD, Kuwait, Dinars</t>
  </si>
  <si>
    <t>Iraq</t>
  </si>
  <si>
    <t>KYD, Cayman Islands, Dollars</t>
  </si>
  <si>
    <t>Ireland</t>
  </si>
  <si>
    <t>KZT, Kazakhstan, Tenge</t>
  </si>
  <si>
    <t>Israel</t>
  </si>
  <si>
    <t>LAK, Laos, Kips</t>
  </si>
  <si>
    <t>Italy</t>
  </si>
  <si>
    <t>LBP, Lebanon, Pounds</t>
  </si>
  <si>
    <t>Jamaica</t>
  </si>
  <si>
    <t>LKR, Sri Lanka, Rupees</t>
  </si>
  <si>
    <t>Japan</t>
  </si>
  <si>
    <t>LRD, Liberia, Dollars</t>
  </si>
  <si>
    <t>Jordan</t>
  </si>
  <si>
    <t>LSL, Lesotho, Maloti</t>
  </si>
  <si>
    <t>Kazakstan</t>
  </si>
  <si>
    <t>LTL, Lithuania, Litai</t>
  </si>
  <si>
    <t>Kenya</t>
  </si>
  <si>
    <t>LVL, Latvia, Lati</t>
  </si>
  <si>
    <t>Kiribati</t>
  </si>
  <si>
    <t>LYD, Libya, Dinars</t>
  </si>
  <si>
    <t>Korea, North</t>
  </si>
  <si>
    <t>MAD, Morocco, Dirhams</t>
  </si>
  <si>
    <t>Korea, South</t>
  </si>
  <si>
    <t>MDL, Moldova, Lei</t>
  </si>
  <si>
    <t>Kuwait</t>
  </si>
  <si>
    <t>MGA, Madagascar, Ariary</t>
  </si>
  <si>
    <t>Kyrgyzstan</t>
  </si>
  <si>
    <t>MKD, Macedonia, Denars</t>
  </si>
  <si>
    <t>Laos</t>
  </si>
  <si>
    <t>MMK, Myanmar (Burma), Kyats</t>
  </si>
  <si>
    <t>Latvia</t>
  </si>
  <si>
    <t>MNT, Mongolia, Tugriks</t>
  </si>
  <si>
    <t>Lebanon</t>
  </si>
  <si>
    <t>MOP, Macau, Patacas</t>
  </si>
  <si>
    <t>Lesotho</t>
  </si>
  <si>
    <t>MRO, Mauritania, Ouguiyas</t>
  </si>
  <si>
    <t>Liberia</t>
  </si>
  <si>
    <t>MTL, Malta, Liri</t>
  </si>
  <si>
    <t>Libya</t>
  </si>
  <si>
    <t>MUR, Mauritius, Rupees</t>
  </si>
  <si>
    <t>Liechtenstein</t>
  </si>
  <si>
    <t>MVR, Maldives (Maldive Islands), Rufiyaa</t>
  </si>
  <si>
    <t>Lithuania</t>
  </si>
  <si>
    <t>MWK, Malawi, Kwachas</t>
  </si>
  <si>
    <t>Luxembourg</t>
  </si>
  <si>
    <t>MXN, Mexico, Pesos</t>
  </si>
  <si>
    <t>Macedonia</t>
  </si>
  <si>
    <t>MYR, Malaysia, Ringgits</t>
  </si>
  <si>
    <t>Madagascar</t>
  </si>
  <si>
    <t>MZM, Mozambique, Meticais</t>
  </si>
  <si>
    <t>Malawi</t>
  </si>
  <si>
    <t>NAD, Namibia, Dollars</t>
  </si>
  <si>
    <t>Malaysia</t>
  </si>
  <si>
    <t>NGN, Nigeria, Nairas</t>
  </si>
  <si>
    <t>Maldives</t>
  </si>
  <si>
    <t>NIO, Nicaragua, Cordobas</t>
  </si>
  <si>
    <t>Mali</t>
  </si>
  <si>
    <t>NOK, Norway, Krone</t>
  </si>
  <si>
    <t>Malta</t>
  </si>
  <si>
    <t>NPR, Nepal, Nepal Rupees</t>
  </si>
  <si>
    <t>Marshall Islands</t>
  </si>
  <si>
    <t>NZD, New Zealand, Dollars</t>
  </si>
  <si>
    <t>Mauritania</t>
  </si>
  <si>
    <t>OMR, Oman, Rials</t>
  </si>
  <si>
    <t>Mauritius</t>
  </si>
  <si>
    <t>PAB, Panama, Balboa</t>
  </si>
  <si>
    <t>Mexico</t>
  </si>
  <si>
    <t>PEN, Peru, Nuevos Soles</t>
  </si>
  <si>
    <t>Micronesia</t>
  </si>
  <si>
    <t>PGK, Papua New Guinea, Kina</t>
  </si>
  <si>
    <t>Moldova</t>
  </si>
  <si>
    <t>PHP, Philippines, Pesos</t>
  </si>
  <si>
    <t>Monaco</t>
  </si>
  <si>
    <t>PKR, Pakistan, Rupees</t>
  </si>
  <si>
    <t>Mongolia</t>
  </si>
  <si>
    <t>PLN, Poland, Zlotych</t>
  </si>
  <si>
    <t>Morocco</t>
  </si>
  <si>
    <t>PYG, Paraguay, Guarani</t>
  </si>
  <si>
    <t>Mozambique</t>
  </si>
  <si>
    <t>QAR, Qatar, Rials</t>
  </si>
  <si>
    <t>Namibia</t>
  </si>
  <si>
    <t>ROL, Romania, Lei</t>
  </si>
  <si>
    <t>Nauru</t>
  </si>
  <si>
    <t>RUB, Russia, Rubles</t>
  </si>
  <si>
    <t>Nepal</t>
  </si>
  <si>
    <t>RWF, Rwanda, Rwanda Francs</t>
  </si>
  <si>
    <t>Netherlands</t>
  </si>
  <si>
    <t>SAR, Saudi Arabia, Riyals</t>
  </si>
  <si>
    <t>New Zealand</t>
  </si>
  <si>
    <t>SBD, Solomon Islands, Dollars</t>
  </si>
  <si>
    <t>Nicaragua</t>
  </si>
  <si>
    <t>SCR, Seychelles, Rupees</t>
  </si>
  <si>
    <t>Niger</t>
  </si>
  <si>
    <t>SDD, Sudan, Dinars</t>
  </si>
  <si>
    <t>Nigeria</t>
  </si>
  <si>
    <t>SEK, Sweden, Kronor</t>
  </si>
  <si>
    <t>Norway</t>
  </si>
  <si>
    <t>SGD, Singapore, Dollars</t>
  </si>
  <si>
    <t>Oman</t>
  </si>
  <si>
    <t>SHP, Saint Helena, Pounds</t>
  </si>
  <si>
    <t>Pakistan</t>
  </si>
  <si>
    <t>SIT, Slovenia, Tolars</t>
  </si>
  <si>
    <t>Palau</t>
  </si>
  <si>
    <t>SKK, Slovakia, Koruny</t>
  </si>
  <si>
    <t>Panama</t>
  </si>
  <si>
    <t>SLL, Sierra Leone, Leones</t>
  </si>
  <si>
    <t>Papua New Guinea</t>
  </si>
  <si>
    <t>SOS, Somalia, Shillings</t>
  </si>
  <si>
    <t>Paraguay</t>
  </si>
  <si>
    <t>SPL, Seborga, Luigini</t>
  </si>
  <si>
    <t>Peru</t>
  </si>
  <si>
    <t>SRD, Suriname, Dollars</t>
  </si>
  <si>
    <t>Philippines</t>
  </si>
  <si>
    <t>STD, São Tome and Principe, Dobras</t>
  </si>
  <si>
    <t>Poland</t>
  </si>
  <si>
    <t>SVC, El Salvador, Colones</t>
  </si>
  <si>
    <t>Portugal</t>
  </si>
  <si>
    <t>SYP, Syria, Pounds</t>
  </si>
  <si>
    <t>Qatar</t>
  </si>
  <si>
    <t>SZL, Swaziland, Emalangeni</t>
  </si>
  <si>
    <t>Romania</t>
  </si>
  <si>
    <t>THB, Thailand, Baht</t>
  </si>
  <si>
    <t>Russian Federation (east) of the Ural Mountains</t>
  </si>
  <si>
    <t>TJS, Tajikistan, Somoni</t>
  </si>
  <si>
    <t>Russian Federation (west) of the Ural Mountains</t>
  </si>
  <si>
    <t>TMM, Turkmenistan, Manats</t>
  </si>
  <si>
    <t>Rwanda</t>
  </si>
  <si>
    <t>TND, Tunisia, Dinars</t>
  </si>
  <si>
    <t>Saint Kitts and Nevis</t>
  </si>
  <si>
    <t>TOP, Tonga, Pa'anga</t>
  </si>
  <si>
    <t>Saint Lucia</t>
  </si>
  <si>
    <t>TRL, Turkey, Liras [being phased out]</t>
  </si>
  <si>
    <t>Saint Vincent and the Grenadines</t>
  </si>
  <si>
    <t>TRY, Turkey, New Lira</t>
  </si>
  <si>
    <t>Samoa</t>
  </si>
  <si>
    <t>TTD, Trinidad and Tobago, Dollars</t>
  </si>
  <si>
    <t>San Marino</t>
  </si>
  <si>
    <t>TVD, Tuvalu, Tuvalu Dollars</t>
  </si>
  <si>
    <t>Sao Tome and Principe</t>
  </si>
  <si>
    <t>TWD, Taiwan, New Dollars</t>
  </si>
  <si>
    <t>Saudi Arabia</t>
  </si>
  <si>
    <t>TZS, Tanzania, Shillings</t>
  </si>
  <si>
    <t>Senegal</t>
  </si>
  <si>
    <t>UAH, Ukraine, Hryvnia</t>
  </si>
  <si>
    <t>Seychelles</t>
  </si>
  <si>
    <t>UGX, Uganda, Shillings</t>
  </si>
  <si>
    <t>Sierra Leone</t>
  </si>
  <si>
    <t>USD, United States of America, Dollars</t>
  </si>
  <si>
    <t>Singapore</t>
  </si>
  <si>
    <t>UYU, Uruguay, Pesos</t>
  </si>
  <si>
    <t>Slovakia</t>
  </si>
  <si>
    <t>UZS, Uzbekistan, Sums</t>
  </si>
  <si>
    <t>Slovenia</t>
  </si>
  <si>
    <t>VEB, Venezuela, Bolivares</t>
  </si>
  <si>
    <t>Solomon Islands</t>
  </si>
  <si>
    <t>VND, Viet Nam, Dong</t>
  </si>
  <si>
    <t>Somalia</t>
  </si>
  <si>
    <t>VUV, Vanuatu, Vatu</t>
  </si>
  <si>
    <t>South Africa</t>
  </si>
  <si>
    <t>WST, Samoa, Tala</t>
  </si>
  <si>
    <t>Spain</t>
  </si>
  <si>
    <t>XAF, Communauté Financière Africaine BEAC, Francs</t>
  </si>
  <si>
    <t>Sri Lanka</t>
  </si>
  <si>
    <t>XAG, Silver, Ounces</t>
  </si>
  <si>
    <t>Sudan</t>
  </si>
  <si>
    <t>XAU, Gold, Ounces</t>
  </si>
  <si>
    <t>Suriname</t>
  </si>
  <si>
    <t>XCD, East Caribbean Dollars</t>
  </si>
  <si>
    <t>Swaziland</t>
  </si>
  <si>
    <t>XDR, International Monetary Fund (IMF) Special Drawing Rights</t>
  </si>
  <si>
    <t>Sweden</t>
  </si>
  <si>
    <t>XOF, Communauté Financière Africaine BCEAO, Francs</t>
  </si>
  <si>
    <t>Switzerland</t>
  </si>
  <si>
    <t>XPD, Palladium Ounces</t>
  </si>
  <si>
    <t>Syria</t>
  </si>
  <si>
    <t>XPF, Comptoirs Français du Pacifique Francs</t>
  </si>
  <si>
    <t>Taiwan</t>
  </si>
  <si>
    <t>XPT, Platinum, Ounces</t>
  </si>
  <si>
    <t>Tajikistan</t>
  </si>
  <si>
    <t>YER, Yemen, Rials</t>
  </si>
  <si>
    <t>Tanzania</t>
  </si>
  <si>
    <t>ZAR, South Africa, Rand</t>
  </si>
  <si>
    <t>Thailand</t>
  </si>
  <si>
    <t>ZMK, Zambia, Kwacha</t>
  </si>
  <si>
    <t>Togo</t>
  </si>
  <si>
    <t>ZWD, Zimbabwe, Zimbabwe Dollars</t>
  </si>
  <si>
    <t>Tonga</t>
  </si>
  <si>
    <t>Trinidad and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</si>
  <si>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</si>
  <si>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</si>
  <si>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</si>
  <si>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</si>
  <si>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</si>
  <si>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</si>
  <si>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</si>
  <si>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</si>
  <si>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</si>
  <si>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</si>
  <si>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</si>
  <si>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</si>
  <si>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</si>
  <si>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</si>
  <si>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</si>
  <si>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</si>
  <si>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Yugoslavia</t>
  </si>
  <si>
    <t>Zambia</t>
  </si>
  <si>
    <t>Zimbabwe</t>
  </si>
  <si>
    <t>code</t>
  </si>
  <si>
    <t xml:space="preserve"> </t>
  </si>
  <si>
    <r>
      <t xml:space="preserve">Number of employees </t>
    </r>
    <r>
      <rPr>
        <sz val="10"/>
        <rFont val="Arial"/>
        <family val="2"/>
      </rPr>
      <t>at end of period</t>
    </r>
  </si>
  <si>
    <t>CBSO code</t>
  </si>
  <si>
    <t>Current</t>
  </si>
  <si>
    <t>1a. Gross profit</t>
  </si>
  <si>
    <t>1a.2. ( - ) Cost of sales</t>
  </si>
  <si>
    <t>2. ( - ) Operating expenses</t>
  </si>
  <si>
    <t>38.126</t>
  </si>
  <si>
    <t>2.5. ( - ) Miscellaneous other operating expenses [by function] (a)</t>
  </si>
  <si>
    <t>of which, ( - ) interest expense</t>
  </si>
  <si>
    <t>I. ADDITIONAL DISCLOSURES BY NATURE</t>
  </si>
  <si>
    <t>1.4. ( - ) Other employee charges (a)</t>
  </si>
  <si>
    <t>2. ( - ) Depreciation and amortisation</t>
  </si>
  <si>
    <t>of which, ( - ) impairment losses from goodwill</t>
  </si>
  <si>
    <t>2.3.4. ( - ) Other employee charges (a)</t>
  </si>
  <si>
    <t>IFRS</t>
  </si>
  <si>
    <t>ASSETS</t>
  </si>
  <si>
    <t>STATEMENT OF CASH FLOWS</t>
  </si>
  <si>
    <t xml:space="preserve"> Paragraph</t>
  </si>
  <si>
    <t>I. ASSETS, NON-CURRENT, TOTAL</t>
  </si>
  <si>
    <t>1.1. Land and buildings</t>
  </si>
  <si>
    <t>16.37.b</t>
  </si>
  <si>
    <t>16.37</t>
  </si>
  <si>
    <t>2. Investment property</t>
  </si>
  <si>
    <t>II. ASSETS, CURRENT, TOTAL</t>
  </si>
  <si>
    <t>ASSETS, TOTAL</t>
  </si>
  <si>
    <r>
      <t xml:space="preserve">1a.1. </t>
    </r>
    <r>
      <rPr>
        <i/>
        <sz val="10"/>
        <rFont val="Arial"/>
        <family val="2"/>
      </rPr>
      <t>(Operating)</t>
    </r>
    <r>
      <rPr>
        <sz val="10"/>
        <rFont val="Arial"/>
        <family val="2"/>
      </rPr>
      <t xml:space="preserve"> Revenue</t>
    </r>
  </si>
  <si>
    <t>LIABILITIES AND EQUITY</t>
  </si>
  <si>
    <t>I. EQUITY, TOTAL</t>
  </si>
  <si>
    <t>II. LIABILITIES, TOTAL</t>
  </si>
  <si>
    <t>A. Liabilities, non-current, total</t>
  </si>
  <si>
    <t>B. Liabilities, current, total</t>
  </si>
  <si>
    <t>EQUITY AND LIABILITIES, TOTAL</t>
  </si>
  <si>
    <t>IFRS paragraph</t>
  </si>
  <si>
    <t>XBRL Taxonomy</t>
  </si>
  <si>
    <t>CBSO
code</t>
  </si>
  <si>
    <t>IFRS Paragraph</t>
  </si>
  <si>
    <t>XBRL
Taxonomy</t>
  </si>
  <si>
    <t>I. CASH AND CASH EQUIVALENTS, BEGINNING BALANCE</t>
  </si>
  <si>
    <t>7.45</t>
  </si>
  <si>
    <t>1.3. ( - ) Remaining payments for acquisitions (a)</t>
  </si>
  <si>
    <t>2.3. Remaining proceeds from disposals (a)</t>
  </si>
  <si>
    <t>4. Remaining cash flows from (used in) investing activities (a)</t>
  </si>
  <si>
    <t>1.3. Remaining proceeds from cash flows from financing activities (a)</t>
  </si>
  <si>
    <t>7.25, 7.28</t>
  </si>
  <si>
    <t>(a) For analysis purposes in the database, the main activity is separately required, in order to allocate the entity into the activity group where it mainly operates.</t>
  </si>
  <si>
    <t>A.  Equity attributable to owners of parent</t>
  </si>
  <si>
    <t>16.73.e</t>
  </si>
  <si>
    <t>1.51 a</t>
  </si>
  <si>
    <t>1.51 b</t>
  </si>
  <si>
    <t>1.51.c</t>
  </si>
  <si>
    <t>1.51.e</t>
  </si>
  <si>
    <t>1.138.a</t>
  </si>
  <si>
    <t>1.138.b</t>
  </si>
  <si>
    <t>1.82.a,1.103</t>
  </si>
  <si>
    <t>1.103, 1.99</t>
  </si>
  <si>
    <t>1.98.b, 1.97</t>
  </si>
  <si>
    <t>1.82.b</t>
  </si>
  <si>
    <t>1.82.c</t>
  </si>
  <si>
    <t>IFRS 5.33.a.i, IFRS 5.33.b.i, 1.82.e, 1.98.e</t>
  </si>
  <si>
    <t>1.54.a, 16.73.d</t>
  </si>
  <si>
    <t>1.54.f</t>
  </si>
  <si>
    <t>1.54.o, 12.81.g.i</t>
  </si>
  <si>
    <t>1.54.d</t>
  </si>
  <si>
    <t>1.78.b, 1.66.d, CP</t>
  </si>
  <si>
    <t>1.54.g, 2.36.b</t>
  </si>
  <si>
    <t>1.54.n</t>
  </si>
  <si>
    <t>1.78.b</t>
  </si>
  <si>
    <t>1.54.i</t>
  </si>
  <si>
    <t>1.77, 39.37.a, 1.78.b, 17.47.a</t>
  </si>
  <si>
    <t>1.54.r</t>
  </si>
  <si>
    <t>1.77, 1.78.e</t>
  </si>
  <si>
    <t>1.78.e, 1.77, 1.54.r</t>
  </si>
  <si>
    <t>1.54.m</t>
  </si>
  <si>
    <t>19.120A.c.i, 19.120A.c.ii, 1.78.d</t>
  </si>
  <si>
    <t>1.54.m, 1.77</t>
  </si>
  <si>
    <t>IFRS 5.38, 1.54.p</t>
  </si>
  <si>
    <t>1.106.b</t>
  </si>
  <si>
    <t>Banco de España</t>
  </si>
  <si>
    <t>Banco de Portugal</t>
  </si>
  <si>
    <t>Banque de France</t>
  </si>
  <si>
    <t>Banque Nationale de Belgique</t>
  </si>
  <si>
    <t>saskia.vennix@nbb.be</t>
  </si>
  <si>
    <t>Vincenzo Favale</t>
  </si>
  <si>
    <t>Deutsche Bundesbank</t>
  </si>
  <si>
    <t>Sabine Wukovits</t>
  </si>
  <si>
    <t>Oesterreichische Nationalbank</t>
  </si>
  <si>
    <t>European Central Bank</t>
  </si>
  <si>
    <r>
      <t xml:space="preserve">of which, government grants, non-current </t>
    </r>
    <r>
      <rPr>
        <i/>
        <sz val="10"/>
        <color indexed="8"/>
        <rFont val="Arial"/>
        <family val="2"/>
      </rPr>
      <t>(classified as deferred income)</t>
    </r>
  </si>
  <si>
    <r>
      <t xml:space="preserve">of which, government grants, currents </t>
    </r>
    <r>
      <rPr>
        <i/>
        <sz val="10"/>
        <color indexed="8"/>
        <rFont val="Arial"/>
        <family val="2"/>
      </rPr>
      <t>(classified as deferred income)</t>
    </r>
  </si>
  <si>
    <t>IFRS 7.20.b</t>
  </si>
  <si>
    <t>1. Operating revenue</t>
  </si>
  <si>
    <t xml:space="preserve">   1.1. Revenue</t>
  </si>
  <si>
    <t>1.2.4. Remaining operating income (a)</t>
  </si>
  <si>
    <t>1.4. Work performed by the enterprise and capitalised</t>
  </si>
  <si>
    <t>9. Remaining assets, non-current (a)</t>
  </si>
  <si>
    <t>7.18</t>
  </si>
  <si>
    <t>Bank of Greece</t>
  </si>
  <si>
    <t>(b) Please note that advanced payments on inventories shall be accounted for in this line.</t>
  </si>
  <si>
    <t>1.82.e.i</t>
  </si>
  <si>
    <t>1.91.a</t>
  </si>
  <si>
    <t>IFRS 7.23</t>
  </si>
  <si>
    <t>IFRS 3.B67.d</t>
  </si>
  <si>
    <t>IFRS 3.B67.d.v</t>
  </si>
  <si>
    <t>3. Cash flow hedges</t>
  </si>
  <si>
    <t>IFRS 7.23.c</t>
  </si>
  <si>
    <t>IFRS 7.23.d</t>
  </si>
  <si>
    <t>of which, derivatives (including hedging assets), non-current</t>
  </si>
  <si>
    <t>of which, derivatives (including hedging assets), current</t>
  </si>
  <si>
    <t>of which, derivatives (including hedging liabilities), current</t>
  </si>
  <si>
    <t>of which, derivatives (including hedging liabilities), non-current</t>
  </si>
  <si>
    <t>10_20</t>
  </si>
  <si>
    <t>169_269</t>
  </si>
  <si>
    <t>10_26</t>
  </si>
  <si>
    <t>10_27</t>
  </si>
  <si>
    <t>10_28</t>
  </si>
  <si>
    <t>10_29</t>
  </si>
  <si>
    <t>10_13</t>
  </si>
  <si>
    <t>10_22</t>
  </si>
  <si>
    <t>33_42</t>
  </si>
  <si>
    <t>3_4</t>
  </si>
  <si>
    <t>50_56</t>
  </si>
  <si>
    <t>50_55</t>
  </si>
  <si>
    <t>6_7</t>
  </si>
  <si>
    <t>60_61</t>
  </si>
  <si>
    <t>71_72</t>
  </si>
  <si>
    <t>50_7</t>
  </si>
  <si>
    <t>65_69</t>
  </si>
  <si>
    <t>38.119.g</t>
  </si>
  <si>
    <t xml:space="preserve">40.30, 40.75.a </t>
  </si>
  <si>
    <t>Consolidated</t>
  </si>
  <si>
    <t>5. Net financial result</t>
  </si>
  <si>
    <t>STATEMENT OF FINANCIAL POSITION</t>
  </si>
  <si>
    <t>1.91.a, 1.83.b, IFRS 5.38</t>
  </si>
  <si>
    <t>IFRS 5.38, 1.54.j, IFRS 5.5A</t>
  </si>
  <si>
    <t>1.78</t>
  </si>
  <si>
    <t>2. Attributable to non-controlling interests</t>
  </si>
  <si>
    <t>B. Non-controlling interests</t>
  </si>
  <si>
    <t>of which prepayments, current (prepaid expenses, among others)</t>
  </si>
  <si>
    <t>59201</t>
  </si>
  <si>
    <t>59202</t>
  </si>
  <si>
    <t>592022</t>
  </si>
  <si>
    <t>59203</t>
  </si>
  <si>
    <t>592032</t>
  </si>
  <si>
    <t>59204</t>
  </si>
  <si>
    <t>59205</t>
  </si>
  <si>
    <t>1b. Other operating income</t>
  </si>
  <si>
    <t>145_147</t>
  </si>
  <si>
    <t>5.1. ( - ) Finance costs</t>
  </si>
  <si>
    <t>II. OTHER COMPREHENSIVE INCOME FOR THE PERIOD</t>
  </si>
  <si>
    <t>1.54.r, 1.78.e</t>
  </si>
  <si>
    <t>of which, borrowings from financial institutions, non-current</t>
  </si>
  <si>
    <r>
      <t xml:space="preserve">of which, borrowings from financial institutions, </t>
    </r>
    <r>
      <rPr>
        <sz val="10"/>
        <rFont val="Arial"/>
        <family val="2"/>
      </rPr>
      <t>current</t>
    </r>
  </si>
  <si>
    <t>riccardo.renzi@bancaditalia.it</t>
  </si>
  <si>
    <t>Riccardo Renzi</t>
  </si>
  <si>
    <t>Banca d'Italia</t>
  </si>
  <si>
    <t>7. Deferred income, non-current</t>
  </si>
  <si>
    <t>8. Provisions for employee benefits, non-current</t>
  </si>
  <si>
    <t>9. Other provisions, non-current</t>
  </si>
  <si>
    <t>10. Deferred tax liabilities</t>
  </si>
  <si>
    <t>16.73.a</t>
  </si>
  <si>
    <t>1.91</t>
  </si>
  <si>
    <t>32.IE33</t>
  </si>
  <si>
    <t>1.99</t>
  </si>
  <si>
    <t>1.99, 1.102</t>
  </si>
  <si>
    <t>1.51 d, 21.53</t>
  </si>
  <si>
    <t>1.138.c, 24.13</t>
  </si>
  <si>
    <t>1.99, 1.103</t>
  </si>
  <si>
    <t>1.102, 1.103</t>
  </si>
  <si>
    <t>1.85 CP, IFRS 7.20</t>
  </si>
  <si>
    <t>12.80.d.,1.82.d</t>
  </si>
  <si>
    <t>1.82.a, 1.103</t>
  </si>
  <si>
    <t>592021</t>
  </si>
  <si>
    <t>592031</t>
  </si>
  <si>
    <t>1.102, 1.104</t>
  </si>
  <si>
    <t>Yearly</t>
  </si>
  <si>
    <t>1. Exchange differences on translation</t>
  </si>
  <si>
    <t>21.52.b, 1.7, 1.91</t>
  </si>
  <si>
    <t>1.82.f, 1.106.d.i, 1.81a</t>
  </si>
  <si>
    <t>1.83.a.i, 1.81b.a.i, IFRS 12.12e</t>
  </si>
  <si>
    <t>1.83.a.ii, 1.81b.a.ii</t>
  </si>
  <si>
    <t>1.102, 1.99, 1.104</t>
  </si>
  <si>
    <t>1.102, 1.85</t>
  </si>
  <si>
    <t>1.IG6</t>
  </si>
  <si>
    <t>1.102, 2.36.d, 2.39, 1.99</t>
  </si>
  <si>
    <t>1.66, 31.56</t>
  </si>
  <si>
    <t>1.54.c, 1.55 CP</t>
  </si>
  <si>
    <t>27.38, 1.54.e, 27.40, 1.55 CP</t>
  </si>
  <si>
    <t>1.55 CP</t>
  </si>
  <si>
    <t>1.66</t>
  </si>
  <si>
    <t>1.54.k, 1.68, 1.78b</t>
  </si>
  <si>
    <t>1.55 CP, 1.78e</t>
  </si>
  <si>
    <t>1.78.e, 1.IG6</t>
  </si>
  <si>
    <t>1.54.q, 27.33, 1.54, 27.27</t>
  </si>
  <si>
    <t>1.60, 1.69</t>
  </si>
  <si>
    <t>20.24, 1.55 CP</t>
  </si>
  <si>
    <t>1.54.l, 1.78d</t>
  </si>
  <si>
    <t>IFRS 7.22.a-b, 1.55 CP</t>
  </si>
  <si>
    <t>1.54.k, 1.70, 1.78</t>
  </si>
  <si>
    <t>11.40.b, 1.55 CP</t>
  </si>
  <si>
    <t>7.10, 7.50d</t>
  </si>
  <si>
    <t xml:space="preserve">4. Profit (loss) from operating activities </t>
  </si>
  <si>
    <t>of which, share of profit (loss) of associates and joint ventures accounted for equity method</t>
  </si>
  <si>
    <t>5.2. Finance income</t>
  </si>
  <si>
    <t>of which, equity accounted investments</t>
  </si>
  <si>
    <t>C. Other equity interest</t>
  </si>
  <si>
    <t>1.78e</t>
  </si>
  <si>
    <t>of which, operating cash flow from discontinued operations</t>
  </si>
  <si>
    <t>of which, investing cash flow from discontinued operations</t>
  </si>
  <si>
    <t>of which, financing cash flow from discontinued operations</t>
  </si>
  <si>
    <t>IFRS 5.33c</t>
  </si>
  <si>
    <t>1.102, 1.99</t>
  </si>
  <si>
    <t>2.3 ( - ) Administrative expenses</t>
  </si>
  <si>
    <t>12_221</t>
  </si>
  <si>
    <t>13</t>
  </si>
  <si>
    <t>220</t>
  </si>
  <si>
    <t>225</t>
  </si>
  <si>
    <t>1. Name of reporting entity (group)</t>
  </si>
  <si>
    <t>3. ( - ) Impairment losses, total (not reversals)</t>
  </si>
  <si>
    <r>
      <t xml:space="preserve">1.3. </t>
    </r>
    <r>
      <rPr>
        <sz val="10"/>
        <rFont val="Arial"/>
        <family val="2"/>
      </rPr>
      <t>Changes</t>
    </r>
    <r>
      <rPr>
        <b/>
        <sz val="10"/>
        <rFont val="Arial"/>
        <family val="2"/>
      </rPr>
      <t xml:space="preserve"> </t>
    </r>
    <r>
      <rPr>
        <sz val="10"/>
        <rFont val="Arial"/>
        <family val="2"/>
      </rPr>
      <t>in inventories of finished goods and work in progress</t>
    </r>
  </si>
  <si>
    <r>
      <t>2.2</t>
    </r>
    <r>
      <rPr>
        <sz val="10"/>
        <rFont val="Arial"/>
        <family val="2"/>
      </rPr>
      <t>. ( - ) Employee expenses</t>
    </r>
  </si>
  <si>
    <r>
      <t>2.3. ( - ) Depreciation and amortisation</t>
    </r>
    <r>
      <rPr>
        <i/>
        <sz val="10"/>
        <rFont val="Arial"/>
        <family val="2"/>
      </rPr>
      <t xml:space="preserve"> </t>
    </r>
  </si>
  <si>
    <t>2.4. ( - ) Impairment losses, total (not reversals)</t>
  </si>
  <si>
    <r>
      <t>2.5</t>
    </r>
    <r>
      <rPr>
        <sz val="10"/>
        <rFont val="Arial"/>
        <family val="2"/>
      </rPr>
      <t>. ( - ) Research and development [by nature]</t>
    </r>
  </si>
  <si>
    <r>
      <t>2.6</t>
    </r>
    <r>
      <rPr>
        <sz val="10"/>
        <rFont val="Arial"/>
        <family val="2"/>
      </rPr>
      <t>. ( - ) Restructuring costs</t>
    </r>
  </si>
  <si>
    <r>
      <t>2.7</t>
    </r>
    <r>
      <rPr>
        <sz val="10"/>
        <rFont val="Arial"/>
        <family val="2"/>
      </rPr>
      <t>. ( - ) Other operating expenses</t>
    </r>
  </si>
  <si>
    <t>3. Information on the ultimate parent entity of the group</t>
  </si>
  <si>
    <t>2.1. Name of the parent entity</t>
  </si>
  <si>
    <t>G019</t>
  </si>
  <si>
    <t>G001</t>
  </si>
  <si>
    <t>2.2. National identification code of the parent entity</t>
  </si>
  <si>
    <t xml:space="preserve">Revenue </t>
  </si>
  <si>
    <t>3.1. Name of the ultimate parent entity of the group</t>
  </si>
  <si>
    <t>3.2. National identification code of the ultimate parent entity of the group</t>
  </si>
  <si>
    <r>
      <t xml:space="preserve">4. Nature of financial statements </t>
    </r>
    <r>
      <rPr>
        <i/>
        <sz val="10"/>
        <rFont val="Arial"/>
        <family val="2"/>
      </rPr>
      <t>(consolidated or individual)</t>
    </r>
  </si>
  <si>
    <t>5. Accounting period</t>
  </si>
  <si>
    <r>
      <t xml:space="preserve">5.2. Date of the beginning of the reporting period </t>
    </r>
    <r>
      <rPr>
        <i/>
        <sz val="10"/>
        <rFont val="Arial"/>
        <family val="2"/>
      </rPr>
      <t>(yyyy-mm-dd)</t>
    </r>
  </si>
  <si>
    <t>5.1. Yearly or interim financial statements</t>
  </si>
  <si>
    <r>
      <t xml:space="preserve">6. Presentation currency </t>
    </r>
    <r>
      <rPr>
        <i/>
        <sz val="10"/>
        <rFont val="Arial"/>
        <family val="2"/>
      </rPr>
      <t>(please select one from the drop-down list)</t>
    </r>
  </si>
  <si>
    <r>
      <t xml:space="preserve">7. Level of precision in financial statement's figures </t>
    </r>
    <r>
      <rPr>
        <i/>
        <sz val="10"/>
        <rFont val="Arial"/>
        <family val="2"/>
      </rPr>
      <t>(please select one from the drop-down list)</t>
    </r>
  </si>
  <si>
    <t>8. Description of operations and principal activities</t>
  </si>
  <si>
    <t xml:space="preserve">8.2. Description of activities by NACE code and revenue </t>
  </si>
  <si>
    <t>32.34</t>
  </si>
  <si>
    <t>G002</t>
  </si>
  <si>
    <t>G029</t>
  </si>
  <si>
    <t>G031</t>
  </si>
  <si>
    <t>G012</t>
  </si>
  <si>
    <t>G020</t>
  </si>
  <si>
    <t>G0200</t>
  </si>
  <si>
    <t>G0201</t>
  </si>
  <si>
    <t>G0203</t>
  </si>
  <si>
    <t>G0121</t>
  </si>
  <si>
    <t>G003</t>
  </si>
  <si>
    <t>G004</t>
  </si>
  <si>
    <t>G005</t>
  </si>
  <si>
    <t>G006</t>
  </si>
  <si>
    <t>G007</t>
  </si>
  <si>
    <t>G008</t>
  </si>
  <si>
    <t>G0150</t>
  </si>
  <si>
    <t>G015</t>
  </si>
  <si>
    <t>G016</t>
  </si>
  <si>
    <t>G021</t>
  </si>
  <si>
    <t>G026</t>
  </si>
  <si>
    <t>G028</t>
  </si>
  <si>
    <t>G027</t>
  </si>
  <si>
    <t>G081</t>
  </si>
  <si>
    <t>G082</t>
  </si>
  <si>
    <t>G088</t>
  </si>
  <si>
    <t>G089</t>
  </si>
  <si>
    <t>G091</t>
  </si>
  <si>
    <r>
      <t xml:space="preserve">2. Identification of parent entity of the group </t>
    </r>
    <r>
      <rPr>
        <sz val="10"/>
        <rFont val="Arial"/>
        <family val="2"/>
      </rPr>
      <t>(or the corporation in case of individual accounts)</t>
    </r>
  </si>
  <si>
    <t>4. Changes in inventories of finished goods and work in progress</t>
  </si>
  <si>
    <t>5. Work performed by the enterprise and capitalised</t>
  </si>
  <si>
    <t>6. ( - ) Raw materials and consumables used</t>
  </si>
  <si>
    <t>7. ( - ) Research and development costs</t>
  </si>
  <si>
    <t>Units</t>
  </si>
  <si>
    <t>1. ( - ) Employee expenses</t>
  </si>
  <si>
    <t>5.4. Exchange differences recognised in profit or loss (a)</t>
  </si>
  <si>
    <t>38.119.c, 38.119.e</t>
  </si>
  <si>
    <t xml:space="preserve">II. NET CASH FLOWS FROM (USED IN) OPERATING ACTIVITIES </t>
  </si>
  <si>
    <t>of which, impairment reversals</t>
  </si>
  <si>
    <t>5.5. Profit (loss) from investments in related parties</t>
  </si>
  <si>
    <t>of which, non-current trade receivables</t>
  </si>
  <si>
    <t>of which, trade payables, non-current</t>
  </si>
  <si>
    <t>4. Other reserves</t>
  </si>
  <si>
    <t>4.1. Translation reserves</t>
  </si>
  <si>
    <t>4.2. Revaluation reserves</t>
  </si>
  <si>
    <t>4.3. Hedging reserves</t>
  </si>
  <si>
    <t>4.4. Available for sale reserves</t>
  </si>
  <si>
    <t>5. ( - ) Treasury shares</t>
  </si>
  <si>
    <t xml:space="preserve">Previous </t>
  </si>
  <si>
    <t>of which, legal and statutory reserves</t>
  </si>
  <si>
    <t>IV. FREE CASH FLOW (II + III)</t>
  </si>
  <si>
    <t>5.4. Number of months of the reporting period</t>
  </si>
  <si>
    <t>1.112.c CP</t>
  </si>
  <si>
    <t>20.39.b CP</t>
  </si>
  <si>
    <t>1.54.b, 40.79.c, 40.76, 40.8.e</t>
  </si>
  <si>
    <t>NOTES</t>
  </si>
  <si>
    <t>Notes</t>
  </si>
  <si>
    <t>(a) Please report in this cell if figures of the previous year are not identical, for whatever reasons, to those presented in last year's financial statements.</t>
  </si>
  <si>
    <t>(b) If the entity applies more than one options and it is not possible to identify the predominant, please leave the cell empty.</t>
  </si>
  <si>
    <t>2.2 ( - ) Research and development costs</t>
  </si>
  <si>
    <t>2.4 ( - ) Restructuring costs</t>
  </si>
  <si>
    <t>2.5 ( - ) Other operating expenses</t>
  </si>
  <si>
    <t>STATEMENT OF PROFIT OR LOSS BY FUNCTION</t>
  </si>
  <si>
    <t>STATEMENT OF PROFIT OR LOSS: ADDITIONAL DISCLOSURES</t>
  </si>
  <si>
    <t>6. Other non-operating income (expense)</t>
  </si>
  <si>
    <t>7. Profit (loss) before tax</t>
  </si>
  <si>
    <t>8. ( - ) Income tax expense (income)</t>
  </si>
  <si>
    <r>
      <t>9. Profit (loss) after tax from continuing operations</t>
    </r>
    <r>
      <rPr>
        <b/>
        <i/>
        <sz val="10"/>
        <color indexed="62"/>
        <rFont val="Arial"/>
        <family val="2"/>
      </rPr>
      <t xml:space="preserve"> </t>
    </r>
    <r>
      <rPr>
        <i/>
        <sz val="10"/>
        <color indexed="62"/>
        <rFont val="Arial"/>
        <family val="2"/>
      </rPr>
      <t>(before non-controlling interests)</t>
    </r>
  </si>
  <si>
    <t>10. Profit (loss) from discontinued operations, net of tax</t>
  </si>
  <si>
    <r>
      <t>11. Profit (loss)</t>
    </r>
    <r>
      <rPr>
        <b/>
        <i/>
        <sz val="10"/>
        <color indexed="62"/>
        <rFont val="Arial"/>
        <family val="2"/>
      </rPr>
      <t xml:space="preserve"> </t>
    </r>
    <r>
      <rPr>
        <i/>
        <sz val="10"/>
        <color indexed="62"/>
        <rFont val="Arial"/>
        <family val="2"/>
      </rPr>
      <t>(before non-controlling interests)</t>
    </r>
  </si>
  <si>
    <t>12. ( - ) Profit (loss) attributable to non-controlling interests</t>
  </si>
  <si>
    <t>13. Profit (loss) attributable to owners of parent</t>
  </si>
  <si>
    <t>1. Capitalized borrowing costs / interest expenses</t>
  </si>
  <si>
    <t>4. Gains (losses) from hedges of net investments in foreign operations</t>
  </si>
  <si>
    <t>59209</t>
  </si>
  <si>
    <t>322_323</t>
  </si>
  <si>
    <t>3.4. Remaining intangible assets</t>
  </si>
  <si>
    <t>54_55_527</t>
  </si>
  <si>
    <t>4.5. Reserve of remeasurements of defined benefit plans</t>
  </si>
  <si>
    <t>4.6. Remaining reserves</t>
  </si>
  <si>
    <t>1.78 CP</t>
  </si>
  <si>
    <t>13. Deferred income, current</t>
  </si>
  <si>
    <t>14. Provisions for employee benefits, current</t>
  </si>
  <si>
    <t>15. Other provisions, current</t>
  </si>
  <si>
    <t>16. Current tax payables (only income tax)</t>
  </si>
  <si>
    <t>17. Trade payables</t>
  </si>
  <si>
    <t>19. Liabilities included in disposal groups held for sale</t>
  </si>
  <si>
    <t>ADDITIONAL DISCLOSURES</t>
  </si>
  <si>
    <t>81_82</t>
  </si>
  <si>
    <t>VII. EFFECT OF EXCHANGE RATE CHANGES ON CASH AND CASH AND EQUIVALENTS</t>
  </si>
  <si>
    <t>VI. NET INCREASE IN CASH AND CASH EQUIVALENTS (II + III + V)</t>
  </si>
  <si>
    <t>VIII. EFFECT OF CHANGES IN SCOPE OF CONSOLIDATION ON CASH AND CASH EQUIVALENTS</t>
  </si>
  <si>
    <t>IX. CASH AND CASH EQUIVALENTS, ENDING BALANCE (I + VI + VII + VIII)</t>
  </si>
  <si>
    <t>X. ADJUSTMENTS TO RECONCILE WITH THE STATEMENT OF FINANCIAL POSITION</t>
  </si>
  <si>
    <t>XI. CASH AND CASH EQUIVALENTS AS REPORTED IN THE STATEMENT OF FINANCIAL POSITION</t>
  </si>
  <si>
    <t>III. NET CASH FLOWS FROM (USED IN) INVESTING ACTIVITIES</t>
  </si>
  <si>
    <t>V. NET CASH FLOWS FROM (USED IN) FINANCING ACTIVITIES</t>
  </si>
  <si>
    <t>STATEMENT OF PROFIT OR LOSS BY NATURE</t>
  </si>
  <si>
    <t>STATEMENT OF PROFIT OR LOSS</t>
  </si>
  <si>
    <t>2.3. ERICA identification code of the parent entity</t>
  </si>
  <si>
    <t>2.4. ISIN identification code of the parent entity</t>
  </si>
  <si>
    <t>3.3. ERICA identification code of the ultimate parent entity of the group</t>
  </si>
  <si>
    <t>3.4. ISIN identification code of the ultimate parent entity of the group</t>
  </si>
  <si>
    <r>
      <t xml:space="preserve">12. Information about employment </t>
    </r>
    <r>
      <rPr>
        <i/>
        <sz val="10"/>
        <rFont val="Arial"/>
        <family val="2"/>
      </rPr>
      <t>(please specify below)</t>
    </r>
  </si>
  <si>
    <t>13.1. Method of presentation of cash-flow statement</t>
  </si>
  <si>
    <t>13.2. Subsequent measurement of property, plant and equipment</t>
  </si>
  <si>
    <t>13.3. Subsequent measurement of investment property</t>
  </si>
  <si>
    <t>13.4. Method of presentation of statement of other comprehensive income</t>
  </si>
  <si>
    <t>G0061</t>
  </si>
  <si>
    <r>
      <t xml:space="preserve">5.3. Date of the end of the reporting period </t>
    </r>
    <r>
      <rPr>
        <b/>
        <i/>
        <sz val="10"/>
        <rFont val="Arial"/>
        <family val="2"/>
      </rPr>
      <t>(yyyy-mm-dd)</t>
    </r>
  </si>
  <si>
    <r>
      <t xml:space="preserve">8.1. Sector classification of the reporting entity </t>
    </r>
    <r>
      <rPr>
        <i/>
        <sz val="10"/>
        <rFont val="Arial"/>
        <family val="2"/>
      </rPr>
      <t>(</t>
    </r>
    <r>
      <rPr>
        <b/>
        <i/>
        <sz val="10"/>
        <rFont val="Arial"/>
        <family val="2"/>
      </rPr>
      <t>four</t>
    </r>
    <r>
      <rPr>
        <i/>
        <sz val="10"/>
        <rFont val="Arial"/>
        <family val="2"/>
      </rPr>
      <t xml:space="preserve"> digits NACE code) </t>
    </r>
    <r>
      <rPr>
        <sz val="10"/>
        <rFont val="Arial"/>
        <family val="2"/>
      </rPr>
      <t>(a)</t>
    </r>
  </si>
  <si>
    <t>2.1 ( - ) Distribution costs</t>
  </si>
  <si>
    <t xml:space="preserve">3. Retained earnings </t>
  </si>
  <si>
    <r>
      <t>NACE code (</t>
    </r>
    <r>
      <rPr>
        <b/>
        <sz val="10"/>
        <rFont val="Arial"/>
        <family val="2"/>
      </rPr>
      <t>four</t>
    </r>
    <r>
      <rPr>
        <sz val="10"/>
        <rFont val="Arial"/>
        <family val="2"/>
      </rPr>
      <t xml:space="preserve"> digits)</t>
    </r>
  </si>
  <si>
    <t xml:space="preserve">1.99 </t>
  </si>
  <si>
    <r>
      <t>I. PROFIT (LOSS)</t>
    </r>
    <r>
      <rPr>
        <i/>
        <sz val="8"/>
        <rFont val="Arial"/>
        <family val="2"/>
      </rPr>
      <t xml:space="preserve"> (line 11 of income statement)</t>
    </r>
  </si>
  <si>
    <t>vincenzo.favale@cervedgroup.com</t>
  </si>
  <si>
    <t>Centrale dei Bilanci/Cerved Group</t>
  </si>
  <si>
    <r>
      <t>9. Listed companies</t>
    </r>
    <r>
      <rPr>
        <i/>
        <sz val="10"/>
        <rFont val="Arial"/>
        <family val="2"/>
      </rPr>
      <t xml:space="preserve"> (please mark where appropiate)</t>
    </r>
  </si>
  <si>
    <t>Listed with shares or other instruments on a EU regulated market</t>
  </si>
  <si>
    <t>G017</t>
  </si>
  <si>
    <t>10. Data previous period changed (i.e. restated accounts) (a)</t>
  </si>
  <si>
    <t>IASB</t>
  </si>
  <si>
    <t>23.26.a</t>
  </si>
  <si>
    <t>Ilse Rubbrecht</t>
  </si>
  <si>
    <t>1. Gains (losses) on revaluation</t>
  </si>
  <si>
    <t>2. Remeasurements of defined benefit plans</t>
  </si>
  <si>
    <t>1.7, 1.91.a</t>
  </si>
  <si>
    <t>1.7, 1.91.a, 19.120A.h</t>
  </si>
  <si>
    <t>1.82A.a</t>
  </si>
  <si>
    <t>7. Income tax relating to other comprehensive income that will be reclassified</t>
  </si>
  <si>
    <t>1.82.A.b</t>
  </si>
  <si>
    <t>596</t>
  </si>
  <si>
    <t>592061</t>
  </si>
  <si>
    <t>59602</t>
  </si>
  <si>
    <t>59221</t>
  </si>
  <si>
    <t>597</t>
  </si>
  <si>
    <t>592062</t>
  </si>
  <si>
    <t>59603</t>
  </si>
  <si>
    <t>59222</t>
  </si>
  <si>
    <t>II.I. Other comprehensive income that will not be reclassified to profit or loss</t>
  </si>
  <si>
    <t>3. Share of other comprehensive income of associates and joint ventures accounted for using equity method that will not be reclassified to profit or loss</t>
  </si>
  <si>
    <t>5. Share of other comprehensive income of associates and joint ventures accounted for using equity method that will be reclassified to profit or loss</t>
  </si>
  <si>
    <t>II.II. Other comprehensive income that will be reclassified to profit or loss</t>
  </si>
  <si>
    <t>(those in italics are observers of the ERICA WG)</t>
  </si>
  <si>
    <r>
      <t>2.</t>
    </r>
    <r>
      <rPr>
        <sz val="10"/>
        <rFont val="Arial"/>
        <family val="2"/>
      </rPr>
      <t>6. Country of the parent entity (please select one from the drop-down list)</t>
    </r>
  </si>
  <si>
    <t>of which, interest income</t>
  </si>
  <si>
    <t xml:space="preserve">5.3. Gains (losses) arising from financial instruments </t>
  </si>
  <si>
    <t>6. Remaining other comprehensive income that will be reclassified</t>
  </si>
  <si>
    <t>1. Property, plant and equipment</t>
  </si>
  <si>
    <t>1.2. Plant and equipment</t>
  </si>
  <si>
    <t>1.3. Remaining property, plant and equipment</t>
  </si>
  <si>
    <t>1.4. Construction in progress and payments in advance</t>
  </si>
  <si>
    <t>3. Intangible assets and goodwill</t>
  </si>
  <si>
    <t>3.1. Goodwill</t>
  </si>
  <si>
    <t>3.2. Development costs</t>
  </si>
  <si>
    <t>3.3. Computer software, copyrights, patents and other industrial property rights, service and operating rights</t>
  </si>
  <si>
    <r>
      <t xml:space="preserve">6. </t>
    </r>
    <r>
      <rPr>
        <b/>
        <sz val="10"/>
        <rFont val="Arial"/>
        <family val="2"/>
      </rPr>
      <t>Interest-bearing borrowings, non-current</t>
    </r>
  </si>
  <si>
    <t>of which, bonds issued, non-current</t>
  </si>
  <si>
    <r>
      <t xml:space="preserve">11. </t>
    </r>
    <r>
      <rPr>
        <b/>
        <sz val="10"/>
        <color indexed="8"/>
        <rFont val="Arial"/>
        <family val="2"/>
      </rPr>
      <t>Other non-interest-bearing liabilities, non-current</t>
    </r>
  </si>
  <si>
    <r>
      <t xml:space="preserve">12. </t>
    </r>
    <r>
      <rPr>
        <b/>
        <sz val="10"/>
        <rFont val="Arial"/>
        <family val="2"/>
      </rPr>
      <t>Interest-bearing borrowings, current</t>
    </r>
  </si>
  <si>
    <t>of which, bonds issued, current</t>
  </si>
  <si>
    <r>
      <t xml:space="preserve">18. </t>
    </r>
    <r>
      <rPr>
        <b/>
        <sz val="10"/>
        <rFont val="Arial"/>
        <family val="2"/>
      </rPr>
      <t>Other non-interest-bearing liabilities, current</t>
    </r>
  </si>
  <si>
    <t>Members of the ERICA WG who have contributed to the development of this format</t>
  </si>
  <si>
    <t>STATEMENT OF FINANCIAL POSITION: ADDITIONAL DISCLOSURES</t>
  </si>
  <si>
    <t>19.57.a</t>
  </si>
  <si>
    <t>1. Change in accounting policy resulting from amendments to…</t>
  </si>
  <si>
    <t>Reason of recalculated data:</t>
  </si>
  <si>
    <t>G0212</t>
  </si>
  <si>
    <t>G0213</t>
  </si>
  <si>
    <t>G0214</t>
  </si>
  <si>
    <t>G0215</t>
  </si>
  <si>
    <t>G0216</t>
  </si>
  <si>
    <t>G0217</t>
  </si>
  <si>
    <t>G02112</t>
  </si>
  <si>
    <t>G02115</t>
  </si>
  <si>
    <t xml:space="preserve">11. Opinion on the financial statements given by the auditor (c) </t>
  </si>
  <si>
    <t>(b)  All adjustments of the presentation in the statement of profit or loss that have an impact on the EBITDA and in the statement of financial position that have an impact on the main rubliques</t>
  </si>
  <si>
    <t>(c) Qualified opinion represents financial statements with restrictions or remarks and unqualified opinion supposes financial statements without any restrictions.</t>
  </si>
  <si>
    <t>G033</t>
  </si>
  <si>
    <t>7. Other reason / open field</t>
  </si>
  <si>
    <t>G0173</t>
  </si>
  <si>
    <t>2. Voluntary change in accounting policy (IAS 8)</t>
  </si>
  <si>
    <t>3. Correction of prior periods errors (IAS 8)</t>
  </si>
  <si>
    <t xml:space="preserve">4. Reclassification (IAS 8) (b) </t>
  </si>
  <si>
    <t>Not audited</t>
  </si>
  <si>
    <t>IAS 7.33, 7.34</t>
  </si>
  <si>
    <t>Direct method</t>
  </si>
  <si>
    <t>Total Capitalization (all kind of shares)</t>
  </si>
  <si>
    <r>
      <rPr>
        <b/>
        <sz val="10"/>
        <rFont val="Arial"/>
        <family val="2"/>
      </rPr>
      <t>1. Pension benefit obligations (gross amount)</t>
    </r>
  </si>
  <si>
    <t>5. Business Combination (IFRS 3)</t>
  </si>
  <si>
    <t>1. Dividends distributed  (Owners and Non Controlling Interests)</t>
  </si>
  <si>
    <t>2. Proposal of dividends (Owners)</t>
  </si>
  <si>
    <t xml:space="preserve">      of which, unrealized gains/(losses) on cash flow hedges</t>
  </si>
  <si>
    <t xml:space="preserve">      of which, (gains)/losses reclassified to profit or losses on cash flow hedges</t>
  </si>
  <si>
    <t>of which, (-) interests paid</t>
  </si>
  <si>
    <t>of which, interests received</t>
  </si>
  <si>
    <t>of which, (-) dividends paid</t>
  </si>
  <si>
    <t>of which, dividends received</t>
  </si>
  <si>
    <t>of which, proceeds from borrowings</t>
  </si>
  <si>
    <t>of which, (-) repayment of borrowings</t>
  </si>
  <si>
    <t>1.2. Lease payments later than one year and no later than five years</t>
  </si>
  <si>
    <t>1.3. Lease payments later than five years</t>
  </si>
  <si>
    <t>1.1. Lease payments not later than one year</t>
  </si>
  <si>
    <t>IAS 7.17.a</t>
  </si>
  <si>
    <t>G02119</t>
  </si>
  <si>
    <t>G02123</t>
  </si>
  <si>
    <t>IAS 7.17.d</t>
  </si>
  <si>
    <t>2.5. LEI code of the parent entity</t>
  </si>
  <si>
    <t>3.5. Country of the ultimate parent entity of the group (please select one from the drop-down list)</t>
  </si>
  <si>
    <t xml:space="preserve">1.1. Financial Instruments (IFRS 9) </t>
  </si>
  <si>
    <t>1.2. Revenue from contracts with customers (IFRS 15)</t>
  </si>
  <si>
    <t>2. Variation of revenue by reasons (absolute values)</t>
  </si>
  <si>
    <t>2.1. Organic growth / decrease</t>
  </si>
  <si>
    <t>2.2. Exchange currency</t>
  </si>
  <si>
    <t>2.3. Changes in perimeter</t>
  </si>
  <si>
    <t>2.4. Other</t>
  </si>
  <si>
    <t>2.5. Not Classified (without information to classify variation of revenue)</t>
  </si>
  <si>
    <t xml:space="preserve">2. ( - ) Annual rent expense </t>
  </si>
  <si>
    <t>Central Bank of the Republic of Turkey</t>
  </si>
  <si>
    <t>Ilse.Rubbrecht@nbb.be</t>
  </si>
  <si>
    <t>sabine.wukovits@oenb.co.at</t>
  </si>
  <si>
    <r>
      <t xml:space="preserve">Capitalization </t>
    </r>
    <r>
      <rPr>
        <sz val="10"/>
        <rFont val="Arial"/>
        <family val="2"/>
      </rPr>
      <t xml:space="preserve">(at date of ending of the reporting period, otherwise last day of the year) - </t>
    </r>
    <r>
      <rPr>
        <b/>
        <sz val="10"/>
        <rFont val="Arial"/>
        <family val="2"/>
      </rPr>
      <t xml:space="preserve">Data in </t>
    </r>
    <r>
      <rPr>
        <b/>
        <u/>
        <sz val="10"/>
        <rFont val="Arial"/>
        <family val="2"/>
      </rPr>
      <t>thousands</t>
    </r>
  </si>
  <si>
    <t>G01601</t>
  </si>
  <si>
    <t>G01602</t>
  </si>
  <si>
    <t>G01603</t>
  </si>
  <si>
    <t>G01604</t>
  </si>
  <si>
    <t>Q1</t>
  </si>
  <si>
    <t>Q2</t>
  </si>
  <si>
    <t>Q3</t>
  </si>
  <si>
    <t>Total</t>
  </si>
  <si>
    <t>Sample</t>
  </si>
  <si>
    <t>Average</t>
  </si>
  <si>
    <t>Maximum</t>
  </si>
  <si>
    <t>Minimum</t>
  </si>
  <si>
    <t>G02124</t>
  </si>
  <si>
    <t>G02125</t>
  </si>
  <si>
    <t>G02126</t>
  </si>
  <si>
    <t>G02127</t>
  </si>
  <si>
    <t>G02128</t>
  </si>
  <si>
    <t>G02129</t>
  </si>
  <si>
    <t>G02130</t>
  </si>
  <si>
    <t>LEASES (IFRS 16): DISCLOSURES</t>
  </si>
  <si>
    <t>1. Lease payments (commitments due to IFRS 16 exemptions)</t>
  </si>
  <si>
    <t>16.55, 17.31.b, 17.35.a</t>
  </si>
  <si>
    <t>16.55, 17.31.b.i, 17.35.a.i</t>
  </si>
  <si>
    <t>16.55, 17.31.b.ii, 17.35.a.ii</t>
  </si>
  <si>
    <t>16.55 ,16.53 (d), 16,53 (c)</t>
  </si>
  <si>
    <t>3. Rights of use, annual amortization (IFRS 16)</t>
  </si>
  <si>
    <t>16.53 (a), 16. (c13)</t>
  </si>
  <si>
    <t xml:space="preserve">    . 3.1. of which, rights of use, annual amortization (only former off balance leases under IAS 17, on balance under IFRS 16)</t>
  </si>
  <si>
    <t>4. Interest expense due to leases (IFRS 16)</t>
  </si>
  <si>
    <t>16.53 (b), 16 (c.13)</t>
  </si>
  <si>
    <t xml:space="preserve">    . 4.1. of which, interest expense due to leases (only former off balance leases under IAS 17, on balance under IFRS 16)</t>
  </si>
  <si>
    <t>NON-RECURRENT EFFECTS</t>
  </si>
  <si>
    <t>1. Are there non-recurrent effects affecting EBIT?</t>
  </si>
  <si>
    <t>1.1. Amount of non-recurrent gain affecting EBIT</t>
  </si>
  <si>
    <t>1.2. ( - ) Amount of non-recurrent loss affecting EBIT</t>
  </si>
  <si>
    <t>CO2 EMMISSIONS</t>
  </si>
  <si>
    <r>
      <t>1. Amount</t>
    </r>
    <r>
      <rPr>
        <i/>
        <sz val="10"/>
        <rFont val="Arial"/>
        <family val="2"/>
      </rPr>
      <t xml:space="preserve"> (measured in Thousand Tonnes)</t>
    </r>
  </si>
  <si>
    <r>
      <t xml:space="preserve">2. Type of Emission </t>
    </r>
    <r>
      <rPr>
        <i/>
        <sz val="10"/>
        <rFont val="Arial"/>
        <family val="2"/>
      </rPr>
      <t>(0.- CO2 Equivalent (by default); 1.- CO2; 2.- No Information)</t>
    </r>
  </si>
  <si>
    <r>
      <t xml:space="preserve">3. Scope of the emission </t>
    </r>
    <r>
      <rPr>
        <i/>
        <sz val="10"/>
        <rFont val="Arial"/>
        <family val="2"/>
      </rPr>
      <t>(0.- Scope 1+2 (by default); 1.- Scope 1; 2.- Scope 1+2+3; 3.- No Information)</t>
    </r>
  </si>
  <si>
    <r>
      <t xml:space="preserve">4. Scope 2 Reporting Base (0.- </t>
    </r>
    <r>
      <rPr>
        <i/>
        <sz val="10"/>
        <rFont val="Arial"/>
        <family val="2"/>
      </rPr>
      <t>Location based; 1.- Market based; 2.- No Information</t>
    </r>
    <r>
      <rPr>
        <sz val="10"/>
        <rFont val="Arial"/>
        <family val="2"/>
      </rPr>
      <t>)</t>
    </r>
  </si>
  <si>
    <t>1.3. Share based payment transactions (IFRS 2)</t>
  </si>
  <si>
    <t>1.4. Leases (IFRS 16)</t>
  </si>
  <si>
    <t>1.5. Investment property (IAS 40)</t>
  </si>
  <si>
    <t>1.6. Investment in associates and joint ventures (IAS 28)</t>
  </si>
  <si>
    <t>1.7. Plan Amendment, Curtailment or Settlement (IAS 19)</t>
  </si>
  <si>
    <t>1.8. Annual improvements to IFRS Standards (2015-2017)</t>
  </si>
  <si>
    <t>1.9. Definition of Material (IAS 1 and IAS 8)</t>
  </si>
  <si>
    <t>6. Non-current assets held for sale and discontinued operations (IFRS 5)</t>
  </si>
  <si>
    <t>1. (-) Payments for investments</t>
  </si>
  <si>
    <t>7.16, CP</t>
  </si>
  <si>
    <t>1.1. (-) Acquisitions of intangible and tangible assets (incl. investment properties)</t>
  </si>
  <si>
    <t>7.16.a</t>
  </si>
  <si>
    <t>1.2. (-) Acquisitions of financial assets</t>
  </si>
  <si>
    <t>7.16. c, 7.16.e, 7.16.g, 7.39</t>
  </si>
  <si>
    <t>of which, (-) acquisitions of  subsidiaries and joint ventures</t>
  </si>
  <si>
    <t>7.16.c, 7.39</t>
  </si>
  <si>
    <t>2. Divestment receipts</t>
  </si>
  <si>
    <t>2.1. Sales of intangible and tangible assets (incl. investment properties)</t>
  </si>
  <si>
    <t>7.16.b</t>
  </si>
  <si>
    <t>2.2. Sales of financial assets</t>
  </si>
  <si>
    <t>7.16. d, 7.16.f, 7.16.h, 7.39</t>
  </si>
  <si>
    <t>of which, sales of subsidiaries and joint ventures</t>
  </si>
  <si>
    <t>7.16.d, 7.39</t>
  </si>
  <si>
    <t>3. Other cash flows from (used in) investing activities</t>
  </si>
  <si>
    <t>of which, capital increase</t>
  </si>
  <si>
    <r>
      <t xml:space="preserve">of which, leases, </t>
    </r>
    <r>
      <rPr>
        <sz val="10"/>
        <color indexed="8"/>
        <rFont val="Arial"/>
        <family val="2"/>
      </rPr>
      <t>current</t>
    </r>
  </si>
  <si>
    <t>of which, liabilities arising from construction contracts</t>
  </si>
  <si>
    <t>of which, leases, non-current</t>
  </si>
  <si>
    <t>4. Rights of Use</t>
  </si>
  <si>
    <t>16.53 (j)</t>
  </si>
  <si>
    <t>5. Biological assets, total</t>
  </si>
  <si>
    <t>6. Investments in related parties</t>
  </si>
  <si>
    <t>7. Deferred tax assets</t>
  </si>
  <si>
    <t xml:space="preserve">8. Other financial assets, non-current </t>
  </si>
  <si>
    <t>9. Remaining assets, non-current</t>
  </si>
  <si>
    <t>10. Inventories</t>
  </si>
  <si>
    <t xml:space="preserve">11. Other financial assets, current </t>
  </si>
  <si>
    <t>12. Current tax receivables (only income tax)</t>
  </si>
  <si>
    <t>13. Trade receivables, net</t>
  </si>
  <si>
    <t>of which, receivables arising from construction contracts</t>
  </si>
  <si>
    <t>14. Cash and cash equivalents (a)</t>
  </si>
  <si>
    <t>15. Remaining assets, current (b)</t>
  </si>
  <si>
    <t>16. Non-current assets and disposal groups held for sale or held for distribution to owners</t>
  </si>
  <si>
    <t>592023</t>
  </si>
  <si>
    <t>4. Equity Instruments at Fair Value Through Other Comprehensive Income (FVTOCI)</t>
  </si>
  <si>
    <t>IFRS 9.5</t>
  </si>
  <si>
    <t>5. Remaining other comprehensive income that will not be reclassified</t>
  </si>
  <si>
    <t>6. Income tax relating to other comprehensive income that will not be reclassified</t>
  </si>
  <si>
    <t>2. Debt Instruments at Fair Value Through Other Comprehensive Income (FVTOCI)</t>
  </si>
  <si>
    <t>IFRS 7.20.a.ii, 1.91 / IFRS 9.5</t>
  </si>
  <si>
    <t xml:space="preserve">      of which, unrealized gains/(losses) on Debt Instruments at FVOCI</t>
  </si>
  <si>
    <t xml:space="preserve">      of which, (gains)/losses reclassified to profit or losses on Debt Instruments at FVOCI</t>
  </si>
  <si>
    <t>IFRS 7.20.a.ii, 1.92 // IFRS 9.5</t>
  </si>
  <si>
    <t>13. Information about options allowed by IFRS (at December 2020) (b)</t>
  </si>
  <si>
    <t>Javier González</t>
  </si>
  <si>
    <t>gonzalez.sainza@bde.es</t>
  </si>
  <si>
    <t>Birgit Bernhard</t>
  </si>
  <si>
    <t>birgit.bernhard@oenb.at</t>
  </si>
  <si>
    <t>Izabela Ruta</t>
  </si>
  <si>
    <t>iruta@ifrs.org</t>
  </si>
  <si>
    <t>Susanne Walter</t>
  </si>
  <si>
    <t>susanne.walter@bundesbank.de</t>
  </si>
  <si>
    <t>Klaus Gerstner</t>
  </si>
  <si>
    <t>klaus.gerstner@bundesbank.de</t>
  </si>
  <si>
    <t xml:space="preserve">      1.10. Business Combinations (IFRS 3)</t>
  </si>
  <si>
    <t xml:space="preserve">      1.11. Interest Rate Benchmark Reform (IFRS 9, IAS 39 and IFRS 7)</t>
  </si>
  <si>
    <t>-</t>
  </si>
  <si>
    <t>Saskia Vennix (chairwoman)</t>
  </si>
  <si>
    <t>Diogo Silva</t>
  </si>
  <si>
    <t>dfsilva@bportugal.pt</t>
  </si>
  <si>
    <t>Dimitris Charopoulos</t>
  </si>
  <si>
    <t>dcharopoulos@bankofgreece.gr</t>
  </si>
  <si>
    <t>Margarita Skiada</t>
  </si>
  <si>
    <t>mskiada@bankofgreece.gr</t>
  </si>
  <si>
    <t>Despoina Tavlatou</t>
  </si>
  <si>
    <t>dtavlatou@bankofgreece.gr</t>
  </si>
  <si>
    <t>Clémence Charavel</t>
  </si>
  <si>
    <t>clemence.charavel@banque-france.fr</t>
  </si>
  <si>
    <t>Lena Leontyeva</t>
  </si>
  <si>
    <t>olena.leontyeva@bundesbank.de</t>
  </si>
  <si>
    <t>Fatih Mete</t>
  </si>
  <si>
    <t>fatih.mete@tcmb.gov.tr</t>
  </si>
  <si>
    <t>Nicola Benatti</t>
  </si>
  <si>
    <t>nicola.benatti@ecb.europe.eu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</si>
</sst>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yyyy\-mm\-dd;@"/>
  </numFmts>
  <fonts count="57" x14ac:knownFonts="1">
    <font>
      <sz val="10"/>
      <name val="Arial"/>
    </font>
    <font>
      <sz val="10"/>
      <name val="Arial"/>
      <family val="2"/>
    </font>
    <font>
      <u/>
      <sz val="10"/>
      <color indexed="12"/>
      <name val="Arial"/>
      <family val="2"/>
    </font>
    <font>
      <b/>
      <sz val="14"/>
      <name val="Arial"/>
      <family val="2"/>
    </font>
    <font>
      <b/>
      <sz val="14"/>
      <color indexed="9"/>
      <name val="Arial"/>
      <family val="2"/>
    </font>
    <font>
      <b/>
      <sz val="10"/>
      <name val="Arial"/>
      <family val="2"/>
    </font>
    <font>
      <b/>
      <sz val="10"/>
      <color indexed="10"/>
      <name val="Arial"/>
      <family val="2"/>
    </font>
    <font>
      <b/>
      <u/>
      <sz val="10"/>
      <name val="Arial"/>
      <family val="2"/>
    </font>
    <font>
      <b/>
      <u/>
      <sz val="10"/>
      <name val="Arial"/>
      <family val="2"/>
      <charset val="238"/>
    </font>
    <font>
      <i/>
      <sz val="10"/>
      <name val="Arial"/>
      <family val="2"/>
    </font>
    <font>
      <sz val="10"/>
      <name val="Arial"/>
      <family val="2"/>
    </font>
    <font>
      <sz val="11"/>
      <name val="Arial"/>
      <family val="2"/>
    </font>
    <font>
      <u/>
      <sz val="10"/>
      <name val="Arial"/>
      <family val="2"/>
    </font>
    <font>
      <strike/>
      <sz val="10"/>
      <name val="Arial"/>
      <family val="2"/>
    </font>
    <font>
      <b/>
      <u/>
      <sz val="10"/>
      <name val="Arial"/>
      <family val="2"/>
    </font>
    <font>
      <b/>
      <sz val="10"/>
      <color indexed="8"/>
      <name val="Arial"/>
      <family val="2"/>
    </font>
    <font>
      <sz val="10"/>
      <color indexed="8"/>
      <name val="Arial"/>
      <family val="2"/>
    </font>
    <font>
      <sz val="10"/>
      <color indexed="10"/>
      <name val="Arial"/>
      <family val="2"/>
    </font>
    <font>
      <b/>
      <i/>
      <u/>
      <sz val="10"/>
      <color indexed="62"/>
      <name val="Arial"/>
      <family val="2"/>
    </font>
    <font>
      <b/>
      <sz val="10"/>
      <color indexed="62"/>
      <name val="Arial"/>
      <family val="2"/>
    </font>
    <font>
      <b/>
      <i/>
      <sz val="10"/>
      <color indexed="62"/>
      <name val="Arial"/>
      <family val="2"/>
    </font>
    <font>
      <sz val="10"/>
      <color indexed="8"/>
      <name val="Arial"/>
      <family val="2"/>
    </font>
    <font>
      <i/>
      <sz val="10"/>
      <color indexed="8"/>
      <name val="Arial"/>
      <family val="2"/>
    </font>
    <font>
      <b/>
      <i/>
      <sz val="10"/>
      <color indexed="54"/>
      <name val="Arial"/>
      <family val="2"/>
    </font>
    <font>
      <i/>
      <sz val="10"/>
      <color indexed="62"/>
      <name val="Arial"/>
      <family val="2"/>
    </font>
    <font>
      <b/>
      <u/>
      <sz val="10"/>
      <color indexed="8"/>
      <name val="Arial"/>
      <family val="2"/>
    </font>
    <font>
      <b/>
      <i/>
      <u/>
      <sz val="10"/>
      <name val="Arial"/>
      <family val="2"/>
    </font>
    <font>
      <b/>
      <sz val="10"/>
      <color indexed="18"/>
      <name val="Arial"/>
      <family val="2"/>
    </font>
    <font>
      <sz val="10"/>
      <color indexed="62"/>
      <name val="Arial"/>
      <family val="2"/>
    </font>
    <font>
      <sz val="8"/>
      <name val="Arial"/>
      <family val="2"/>
    </font>
    <font>
      <b/>
      <strike/>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i/>
      <sz val="8"/>
      <name val="Arial"/>
      <family val="2"/>
    </font>
    <font>
      <b/>
      <i/>
      <sz val="10"/>
      <color theme="3" tint="-0.249977111117893"/>
      <name val="Arial"/>
      <family val="2"/>
    </font>
    <font>
      <b/>
      <sz val="10"/>
      <color theme="3"/>
      <name val="Arial"/>
      <family val="2"/>
    </font>
    <font>
      <strike/>
      <u/>
      <sz val="10"/>
      <color indexed="12"/>
      <name val="Arial"/>
      <family val="2"/>
    </font>
    <font>
      <b/>
      <u/>
      <sz val="10"/>
      <color indexed="62"/>
      <name val="Arial"/>
      <family val="2"/>
    </font>
    <font>
      <b/>
      <sz val="10"/>
      <color rgb="FFFF0000"/>
      <name val="Arial"/>
      <family val="2"/>
    </font>
    <font>
      <b/>
      <i/>
      <sz val="10"/>
      <name val="Arial"/>
      <family val="2"/>
    </font>
    <font>
      <b/>
      <sz val="10"/>
      <color rgb="FF003CB4"/>
      <name val="Arial Narrow"/>
      <family val="2"/>
    </font>
    <font>
      <u/>
      <sz val="10"/>
      <color rgb="FF0000FF"/>
      <name val="Arial"/>
      <family val="2"/>
    </font>
    <font>
      <b/>
      <sz val="10"/>
      <color theme="3" tint="-0.249977111117893"/>
      <name val="Arial"/>
      <family val="2"/>
    </font>
    <font>
      <b/>
      <strike/>
      <sz val="10"/>
      <color rgb="FFFF0000"/>
      <name val="Arial"/>
      <family val="2"/>
    </font>
    <font>
      <sz val="10"/>
      <color theme="1"/>
      <name val="Arial"/>
      <family val="2"/>
    </font>
    <font>
      <i/>
      <u/>
      <sz val="10"/>
      <color indexed="12"/>
      <name val="Arial"/>
      <family val="2"/>
    </font>
    <font>
      <sz val="11"/>
      <color theme="1"/>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8"/>
      </patternFill>
    </fill>
    <fill>
      <patternFill patternType="solid">
        <fgColor indexed="40"/>
        <bgColor indexed="64"/>
      </patternFill>
    </fill>
    <fill>
      <patternFill patternType="solid">
        <fgColor indexed="42"/>
        <bgColor indexed="8"/>
      </patternFill>
    </fill>
    <fill>
      <patternFill patternType="solid">
        <fgColor theme="8" tint="0.59999389629810485"/>
        <bgColor indexed="64"/>
      </patternFill>
    </fill>
    <fill>
      <patternFill patternType="solid">
        <fgColor theme="8" tint="0.59999389629810485"/>
        <bgColor indexed="8"/>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8" tint="0.59996337778862885"/>
        <bgColor indexed="8"/>
      </patternFill>
    </fill>
    <fill>
      <patternFill patternType="solid">
        <fgColor theme="8" tint="0.59996337778862885"/>
        <bgColor indexed="64"/>
      </patternFill>
    </fill>
    <fill>
      <patternFill patternType="solid">
        <fgColor theme="8" tint="0.59999389629810485"/>
        <bgColor theme="0"/>
      </patternFill>
    </fill>
    <fill>
      <patternFill patternType="solid">
        <fgColor theme="0"/>
        <bgColor theme="0"/>
      </patternFill>
    </fill>
    <fill>
      <patternFill patternType="solid">
        <fgColor theme="8" tint="0.59999389629810485"/>
        <bgColor rgb="FF00B050"/>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s>
  <cellStyleXfs count="39">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0" borderId="0" applyNumberFormat="0" applyFill="0" applyBorder="0" applyAlignment="0" applyProtection="0"/>
    <xf numFmtId="0" fontId="36" fillId="0" borderId="2" applyNumberFormat="0" applyFill="0" applyAlignment="0" applyProtection="0"/>
    <xf numFmtId="0" fontId="37" fillId="0" borderId="3" applyNumberFormat="0" applyFill="0" applyAlignment="0" applyProtection="0"/>
    <xf numFmtId="0" fontId="38" fillId="0" borderId="4" applyNumberFormat="0" applyFill="0" applyAlignment="0" applyProtection="0"/>
    <xf numFmtId="0" fontId="2" fillId="0" borderId="0" applyNumberFormat="0" applyFill="0" applyBorder="0" applyAlignment="0" applyProtection="0">
      <alignment vertical="top"/>
      <protection locked="0"/>
    </xf>
    <xf numFmtId="0" fontId="39" fillId="21" borderId="0" applyNumberFormat="0" applyBorder="0" applyAlignment="0" applyProtection="0"/>
    <xf numFmtId="0" fontId="40" fillId="20" borderId="5" applyNumberFormat="0" applyAlignment="0" applyProtection="0"/>
    <xf numFmtId="0" fontId="41" fillId="0" borderId="0" applyNumberFormat="0" applyFill="0" applyBorder="0" applyAlignment="0" applyProtection="0"/>
    <xf numFmtId="0" fontId="42" fillId="0" borderId="6" applyNumberFormat="0" applyFill="0" applyAlignment="0" applyProtection="0"/>
    <xf numFmtId="0" fontId="1" fillId="0" borderId="0"/>
    <xf numFmtId="164" fontId="1" fillId="0" borderId="0" applyFont="0" applyFill="0" applyBorder="0" applyAlignment="0" applyProtection="0"/>
    <xf numFmtId="0" fontId="56" fillId="0" borderId="0"/>
  </cellStyleXfs>
  <cellXfs count="933">
    <xf numFmtId="0" fontId="0" fillId="0" borderId="0" xfId="0"/>
    <xf numFmtId="0" fontId="0" fillId="22" borderId="0" xfId="0" applyFill="1"/>
    <xf numFmtId="0" fontId="5" fillId="22" borderId="0" xfId="0" applyFont="1" applyFill="1" applyAlignment="1">
      <alignment horizontal="left"/>
    </xf>
    <xf numFmtId="0" fontId="0" fillId="22" borderId="0" xfId="0" applyFill="1" applyAlignment="1">
      <alignment horizontal="left" indent="2"/>
    </xf>
    <xf numFmtId="0" fontId="0" fillId="23" borderId="0" xfId="0" applyFill="1"/>
    <xf numFmtId="0" fontId="0" fillId="24" borderId="0" xfId="0" applyFill="1"/>
    <xf numFmtId="0" fontId="0" fillId="22" borderId="0" xfId="0" applyFill="1" applyBorder="1" applyAlignment="1" applyProtection="1">
      <alignment horizontal="center"/>
      <protection hidden="1"/>
    </xf>
    <xf numFmtId="0" fontId="0" fillId="24" borderId="0" xfId="0" applyFill="1" applyBorder="1"/>
    <xf numFmtId="0" fontId="0" fillId="22" borderId="0" xfId="0" applyFill="1" applyBorder="1"/>
    <xf numFmtId="0" fontId="10" fillId="22" borderId="0" xfId="0" applyFont="1" applyFill="1" applyBorder="1" applyAlignment="1" applyProtection="1">
      <alignment horizontal="center"/>
      <protection hidden="1"/>
    </xf>
    <xf numFmtId="0" fontId="10" fillId="22" borderId="0" xfId="0" applyFont="1" applyFill="1" applyBorder="1" applyProtection="1">
      <protection hidden="1"/>
    </xf>
    <xf numFmtId="3" fontId="0" fillId="25" borderId="7" xfId="0" applyNumberFormat="1" applyFill="1" applyBorder="1" applyAlignment="1" applyProtection="1">
      <alignment horizontal="right" indent="1"/>
      <protection locked="0" hidden="1"/>
    </xf>
    <xf numFmtId="3" fontId="0" fillId="25" borderId="8" xfId="0" applyNumberFormat="1" applyFill="1" applyBorder="1" applyAlignment="1" applyProtection="1">
      <alignment horizontal="right" indent="1"/>
      <protection locked="0" hidden="1"/>
    </xf>
    <xf numFmtId="0" fontId="0" fillId="0" borderId="0" xfId="0" applyBorder="1"/>
    <xf numFmtId="0" fontId="0" fillId="23" borderId="0" xfId="0" applyFill="1" applyBorder="1"/>
    <xf numFmtId="0" fontId="2" fillId="0" borderId="10" xfId="31" applyFill="1" applyBorder="1" applyAlignment="1" applyProtection="1">
      <alignment horizontal="center"/>
      <protection hidden="1"/>
    </xf>
    <xf numFmtId="0" fontId="0" fillId="0" borderId="11" xfId="0" applyFill="1" applyBorder="1"/>
    <xf numFmtId="0" fontId="0" fillId="0" borderId="12" xfId="0" applyFill="1" applyBorder="1"/>
    <xf numFmtId="0" fontId="0" fillId="0" borderId="13" xfId="0" applyFill="1" applyBorder="1"/>
    <xf numFmtId="0" fontId="0" fillId="0" borderId="14" xfId="0" applyFill="1" applyBorder="1"/>
    <xf numFmtId="0" fontId="0" fillId="0" borderId="15" xfId="0" applyFill="1" applyBorder="1"/>
    <xf numFmtId="0" fontId="0" fillId="0" borderId="16" xfId="0" applyFill="1" applyBorder="1"/>
    <xf numFmtId="0" fontId="10" fillId="22" borderId="0" xfId="0" applyFont="1" applyFill="1" applyBorder="1" applyAlignment="1" applyProtection="1">
      <alignment horizontal="center" wrapText="1"/>
      <protection hidden="1"/>
    </xf>
    <xf numFmtId="0" fontId="5" fillId="25" borderId="9" xfId="0" applyNumberFormat="1" applyFont="1" applyFill="1" applyBorder="1" applyAlignment="1" applyProtection="1">
      <alignment horizontal="center"/>
      <protection hidden="1"/>
    </xf>
    <xf numFmtId="0" fontId="0" fillId="25" borderId="0" xfId="0" applyNumberFormat="1" applyFill="1"/>
    <xf numFmtId="0" fontId="16" fillId="26" borderId="0" xfId="0" applyFont="1" applyFill="1" applyBorder="1" applyAlignment="1" applyProtection="1">
      <alignment horizontal="center" wrapText="1"/>
      <protection hidden="1"/>
    </xf>
    <xf numFmtId="3" fontId="0" fillId="25" borderId="0" xfId="0" applyNumberFormat="1" applyFill="1"/>
    <xf numFmtId="0" fontId="16" fillId="26" borderId="0" xfId="0" applyFont="1" applyFill="1" applyBorder="1" applyAlignment="1" applyProtection="1">
      <alignment horizontal="left" wrapText="1"/>
      <protection hidden="1"/>
    </xf>
    <xf numFmtId="0" fontId="0" fillId="22" borderId="0" xfId="0" applyFill="1" applyAlignment="1" applyProtection="1">
      <alignment horizontal="left"/>
      <protection hidden="1"/>
    </xf>
    <xf numFmtId="0" fontId="0" fillId="22" borderId="0" xfId="0" applyFill="1" applyBorder="1" applyAlignment="1">
      <alignment horizontal="center"/>
    </xf>
    <xf numFmtId="0" fontId="0" fillId="27" borderId="0" xfId="0" applyFill="1" applyBorder="1"/>
    <xf numFmtId="0" fontId="0" fillId="22" borderId="0" xfId="0" applyFill="1" applyBorder="1" applyAlignment="1" applyProtection="1">
      <alignment horizontal="left"/>
      <protection hidden="1"/>
    </xf>
    <xf numFmtId="0" fontId="10" fillId="22" borderId="0" xfId="0" applyFont="1" applyFill="1" applyBorder="1" applyAlignment="1" applyProtection="1">
      <alignment horizontal="left"/>
      <protection hidden="1"/>
    </xf>
    <xf numFmtId="0" fontId="10" fillId="22" borderId="0" xfId="0" applyFont="1" applyFill="1" applyAlignment="1" applyProtection="1">
      <alignment horizontal="left"/>
      <protection hidden="1"/>
    </xf>
    <xf numFmtId="0" fontId="10" fillId="22" borderId="0" xfId="0" applyFont="1" applyFill="1" applyAlignment="1" applyProtection="1">
      <alignment horizontal="center"/>
      <protection hidden="1"/>
    </xf>
    <xf numFmtId="0" fontId="5" fillId="0" borderId="9" xfId="0" applyNumberFormat="1" applyFont="1" applyFill="1" applyBorder="1" applyAlignment="1" applyProtection="1">
      <alignment horizontal="center"/>
      <protection hidden="1"/>
    </xf>
    <xf numFmtId="0" fontId="10" fillId="23" borderId="0" xfId="0" applyNumberFormat="1" applyFont="1" applyFill="1" applyBorder="1" applyAlignment="1" applyProtection="1"/>
    <xf numFmtId="0" fontId="16" fillId="28" borderId="0" xfId="0" applyFont="1" applyFill="1" applyBorder="1" applyAlignment="1" applyProtection="1"/>
    <xf numFmtId="0" fontId="0" fillId="27" borderId="0" xfId="0" applyFill="1" applyBorder="1" applyAlignment="1">
      <alignment horizontal="center"/>
    </xf>
    <xf numFmtId="0" fontId="28" fillId="24" borderId="0" xfId="0" applyFont="1" applyFill="1" applyBorder="1"/>
    <xf numFmtId="0" fontId="5" fillId="23" borderId="0" xfId="0" applyFont="1" applyFill="1" applyBorder="1"/>
    <xf numFmtId="0" fontId="5" fillId="24" borderId="0" xfId="0" applyFont="1" applyFill="1" applyBorder="1"/>
    <xf numFmtId="0" fontId="19" fillId="23" borderId="0" xfId="0" applyFont="1" applyFill="1" applyBorder="1"/>
    <xf numFmtId="0" fontId="19" fillId="24" borderId="0" xfId="0" applyFont="1" applyFill="1" applyBorder="1"/>
    <xf numFmtId="1" fontId="19" fillId="25" borderId="0" xfId="0" applyNumberFormat="1" applyFont="1" applyFill="1" applyBorder="1"/>
    <xf numFmtId="1" fontId="19" fillId="23" borderId="0" xfId="0" applyNumberFormat="1" applyFont="1" applyFill="1" applyBorder="1"/>
    <xf numFmtId="3" fontId="19" fillId="25" borderId="0" xfId="0" applyNumberFormat="1" applyFont="1" applyFill="1" applyBorder="1" applyAlignment="1" applyProtection="1">
      <alignment horizontal="right"/>
      <protection hidden="1"/>
    </xf>
    <xf numFmtId="0" fontId="10" fillId="22" borderId="0" xfId="0" applyFont="1" applyFill="1" applyBorder="1" applyAlignment="1" applyProtection="1">
      <alignment wrapText="1"/>
      <protection hidden="1"/>
    </xf>
    <xf numFmtId="0" fontId="0" fillId="22" borderId="0" xfId="0" applyFill="1" applyAlignment="1">
      <alignment horizontal="center"/>
    </xf>
    <xf numFmtId="0" fontId="0" fillId="0" borderId="0" xfId="0" applyFill="1" applyBorder="1"/>
    <xf numFmtId="0" fontId="1" fillId="0" borderId="0" xfId="0" applyFont="1"/>
    <xf numFmtId="0" fontId="10" fillId="22" borderId="0" xfId="0" applyFont="1" applyFill="1" applyAlignment="1">
      <alignment horizontal="left"/>
    </xf>
    <xf numFmtId="0" fontId="10" fillId="22" borderId="0" xfId="0" applyFont="1" applyFill="1" applyBorder="1" applyAlignment="1" applyProtection="1">
      <alignment horizontal="left"/>
    </xf>
    <xf numFmtId="0" fontId="10" fillId="22" borderId="0" xfId="0" applyFont="1" applyFill="1" applyBorder="1" applyAlignment="1">
      <alignment horizontal="left"/>
    </xf>
    <xf numFmtId="0" fontId="16" fillId="26" borderId="0" xfId="0" applyFont="1" applyFill="1" applyBorder="1" applyAlignment="1" applyProtection="1">
      <alignment horizontal="left" wrapText="1"/>
    </xf>
    <xf numFmtId="0" fontId="16" fillId="22" borderId="0" xfId="0" applyFont="1" applyFill="1" applyBorder="1" applyAlignment="1" applyProtection="1">
      <alignment horizontal="left" wrapText="1"/>
    </xf>
    <xf numFmtId="0" fontId="5" fillId="0" borderId="9" xfId="0" applyNumberFormat="1" applyFont="1" applyFill="1" applyBorder="1" applyAlignment="1" applyProtection="1">
      <alignment horizontal="center"/>
    </xf>
    <xf numFmtId="0" fontId="0" fillId="0" borderId="0" xfId="0" applyFill="1"/>
    <xf numFmtId="0" fontId="0" fillId="0" borderId="50" xfId="0" applyFill="1" applyBorder="1" applyAlignment="1">
      <alignment horizontal="centerContinuous"/>
    </xf>
    <xf numFmtId="0" fontId="0" fillId="0" borderId="39" xfId="0" applyFill="1" applyBorder="1"/>
    <xf numFmtId="0" fontId="2" fillId="0" borderId="0" xfId="31" applyFill="1" applyBorder="1" applyAlignment="1" applyProtection="1"/>
    <xf numFmtId="0" fontId="0" fillId="29" borderId="0" xfId="0" applyFill="1"/>
    <xf numFmtId="0" fontId="3" fillId="29" borderId="0" xfId="0" applyFont="1" applyFill="1" applyAlignment="1">
      <alignment horizontal="center"/>
    </xf>
    <xf numFmtId="0" fontId="4" fillId="29" borderId="0" xfId="0" applyFont="1" applyFill="1" applyAlignment="1">
      <alignment horizontal="center"/>
    </xf>
    <xf numFmtId="0" fontId="5" fillId="29" borderId="0" xfId="0" applyFont="1" applyFill="1" applyAlignment="1">
      <alignment horizontal="left"/>
    </xf>
    <xf numFmtId="0" fontId="0" fillId="29" borderId="50" xfId="0" applyFill="1" applyBorder="1" applyAlignment="1">
      <alignment horizontal="left"/>
    </xf>
    <xf numFmtId="0" fontId="2" fillId="29" borderId="0" xfId="31" applyFill="1" applyBorder="1" applyAlignment="1" applyProtection="1">
      <alignment horizontal="left"/>
    </xf>
    <xf numFmtId="0" fontId="0" fillId="29" borderId="0" xfId="0" applyFill="1" applyAlignment="1">
      <alignment horizontal="left" indent="2"/>
    </xf>
    <xf numFmtId="0" fontId="5" fillId="29" borderId="0" xfId="0" applyFont="1" applyFill="1" applyAlignment="1">
      <alignment horizontal="centerContinuous"/>
    </xf>
    <xf numFmtId="0" fontId="6" fillId="29" borderId="0" xfId="0" applyFont="1" applyFill="1" applyAlignment="1">
      <alignment horizontal="left"/>
    </xf>
    <xf numFmtId="0" fontId="0" fillId="29" borderId="0" xfId="0" applyFill="1" applyProtection="1">
      <protection hidden="1"/>
    </xf>
    <xf numFmtId="0" fontId="0" fillId="29" borderId="0" xfId="0" applyFill="1" applyBorder="1" applyProtection="1">
      <protection hidden="1"/>
    </xf>
    <xf numFmtId="0" fontId="0" fillId="29" borderId="0" xfId="0" applyFill="1" applyAlignment="1" applyProtection="1">
      <alignment horizontal="center"/>
      <protection hidden="1"/>
    </xf>
    <xf numFmtId="0" fontId="0" fillId="29" borderId="0" xfId="0" applyFill="1" applyBorder="1" applyAlignment="1" applyProtection="1">
      <alignment horizontal="center"/>
      <protection hidden="1"/>
    </xf>
    <xf numFmtId="0" fontId="7" fillId="29" borderId="0" xfId="0" applyFont="1" applyFill="1" applyBorder="1" applyAlignment="1" applyProtection="1">
      <alignment horizontal="center"/>
      <protection hidden="1"/>
    </xf>
    <xf numFmtId="0" fontId="8" fillId="29" borderId="0" xfId="0" applyFont="1" applyFill="1" applyAlignment="1">
      <alignment horizontal="center"/>
    </xf>
    <xf numFmtId="0" fontId="7" fillId="29" borderId="0" xfId="0" applyNumberFormat="1" applyFont="1" applyFill="1" applyBorder="1" applyAlignment="1" applyProtection="1">
      <alignment horizontal="center"/>
      <protection hidden="1"/>
    </xf>
    <xf numFmtId="0" fontId="1" fillId="29" borderId="0" xfId="0" applyFont="1" applyFill="1" applyBorder="1" applyAlignment="1" applyProtection="1">
      <alignment horizontal="center"/>
      <protection hidden="1"/>
    </xf>
    <xf numFmtId="0" fontId="0" fillId="29" borderId="0" xfId="0" applyFill="1" applyBorder="1"/>
    <xf numFmtId="165" fontId="0" fillId="29" borderId="0" xfId="0" applyNumberFormat="1" applyFill="1" applyBorder="1" applyAlignment="1" applyProtection="1">
      <alignment horizontal="right" indent="1"/>
    </xf>
    <xf numFmtId="0" fontId="5" fillId="29" borderId="0" xfId="0" applyFont="1" applyFill="1" applyProtection="1">
      <protection hidden="1"/>
    </xf>
    <xf numFmtId="0" fontId="1" fillId="29" borderId="0" xfId="0" applyFont="1" applyFill="1" applyBorder="1" applyProtection="1">
      <protection hidden="1"/>
    </xf>
    <xf numFmtId="0" fontId="5" fillId="29" borderId="0" xfId="0" applyFont="1" applyFill="1" applyBorder="1" applyProtection="1">
      <protection hidden="1"/>
    </xf>
    <xf numFmtId="0" fontId="1" fillId="29" borderId="0" xfId="0" applyFont="1" applyFill="1" applyBorder="1" applyAlignment="1">
      <alignment horizontal="center"/>
    </xf>
    <xf numFmtId="0" fontId="5" fillId="29" borderId="0" xfId="0" applyFont="1" applyFill="1" applyBorder="1" applyAlignment="1" applyProtection="1">
      <alignment horizontal="centerContinuous"/>
      <protection hidden="1"/>
    </xf>
    <xf numFmtId="0" fontId="0" fillId="29" borderId="0" xfId="0" applyFill="1" applyBorder="1" applyAlignment="1" applyProtection="1">
      <alignment horizontal="left" indent="1"/>
      <protection locked="0" hidden="1"/>
    </xf>
    <xf numFmtId="0" fontId="5" fillId="29" borderId="0" xfId="0" applyFont="1" applyFill="1" applyBorder="1" applyAlignment="1" applyProtection="1">
      <alignment horizontal="center"/>
      <protection hidden="1"/>
    </xf>
    <xf numFmtId="0" fontId="10" fillId="29" borderId="0" xfId="0" applyFont="1" applyFill="1" applyBorder="1" applyAlignment="1" applyProtection="1">
      <alignment horizontal="left" indent="1"/>
      <protection locked="0" hidden="1"/>
    </xf>
    <xf numFmtId="0" fontId="0" fillId="29" borderId="0" xfId="0" applyFill="1" applyBorder="1" applyAlignment="1" applyProtection="1">
      <protection hidden="1"/>
    </xf>
    <xf numFmtId="0" fontId="10" fillId="29" borderId="0" xfId="0" applyFont="1" applyFill="1" applyBorder="1" applyAlignment="1" applyProtection="1">
      <alignment horizontal="left" indent="2"/>
      <protection locked="0" hidden="1"/>
    </xf>
    <xf numFmtId="165" fontId="0" fillId="29" borderId="0" xfId="0" applyNumberFormat="1" applyFill="1" applyBorder="1" applyAlignment="1" applyProtection="1">
      <alignment horizontal="right" indent="1"/>
      <protection locked="0" hidden="1"/>
    </xf>
    <xf numFmtId="0" fontId="5" fillId="29" borderId="0" xfId="0" applyFont="1" applyFill="1" applyBorder="1" applyAlignment="1" applyProtection="1">
      <protection hidden="1"/>
    </xf>
    <xf numFmtId="0" fontId="10" fillId="29" borderId="0" xfId="0" applyFont="1" applyFill="1" applyBorder="1" applyAlignment="1" applyProtection="1">
      <alignment horizontal="center"/>
      <protection hidden="1"/>
    </xf>
    <xf numFmtId="3" fontId="0" fillId="29" borderId="0" xfId="0" applyNumberFormat="1" applyFill="1" applyBorder="1" applyAlignment="1" applyProtection="1">
      <alignment horizontal="right" indent="1"/>
      <protection locked="0" hidden="1"/>
    </xf>
    <xf numFmtId="0" fontId="1" fillId="29" borderId="0" xfId="0" applyFont="1" applyFill="1" applyBorder="1" applyAlignment="1" applyProtection="1">
      <alignment horizontal="left" indent="1"/>
      <protection hidden="1"/>
    </xf>
    <xf numFmtId="0" fontId="0" fillId="29" borderId="0" xfId="0" applyFill="1" applyBorder="1" applyAlignment="1" applyProtection="1">
      <alignment horizontal="left" indent="1"/>
      <protection hidden="1"/>
    </xf>
    <xf numFmtId="0" fontId="1" fillId="29" borderId="0" xfId="0" applyFont="1" applyFill="1" applyBorder="1" applyAlignment="1" applyProtection="1">
      <protection hidden="1"/>
    </xf>
    <xf numFmtId="0" fontId="1" fillId="29" borderId="0" xfId="0" applyFont="1" applyFill="1" applyBorder="1" applyAlignment="1">
      <alignment horizontal="left" indent="1"/>
    </xf>
    <xf numFmtId="0" fontId="10" fillId="29" borderId="0" xfId="0" applyFont="1" applyFill="1" applyBorder="1" applyAlignment="1" applyProtection="1">
      <alignment horizontal="left" indent="1"/>
      <protection hidden="1"/>
    </xf>
    <xf numFmtId="0" fontId="6" fillId="29" borderId="0" xfId="0" applyFont="1" applyFill="1" applyBorder="1" applyProtection="1">
      <protection hidden="1"/>
    </xf>
    <xf numFmtId="0" fontId="2" fillId="29" borderId="0" xfId="31" applyFill="1" applyBorder="1" applyAlignment="1" applyProtection="1">
      <alignment horizontal="center"/>
      <protection hidden="1"/>
    </xf>
    <xf numFmtId="0" fontId="1" fillId="29" borderId="0" xfId="0" applyFont="1" applyFill="1" applyAlignment="1">
      <alignment horizontal="center"/>
    </xf>
    <xf numFmtId="0" fontId="1" fillId="29" borderId="0" xfId="0" applyFont="1" applyFill="1" applyProtection="1">
      <protection hidden="1"/>
    </xf>
    <xf numFmtId="0" fontId="1" fillId="29" borderId="0" xfId="0" applyFont="1" applyFill="1" applyAlignment="1" applyProtection="1">
      <alignment horizontal="center"/>
      <protection hidden="1"/>
    </xf>
    <xf numFmtId="4" fontId="0" fillId="29" borderId="0" xfId="0" applyNumberFormat="1" applyFill="1" applyBorder="1" applyAlignment="1" applyProtection="1">
      <alignment horizontal="right" indent="1"/>
      <protection locked="0" hidden="1"/>
    </xf>
    <xf numFmtId="0" fontId="5" fillId="29" borderId="0" xfId="0" applyFont="1" applyFill="1" applyBorder="1"/>
    <xf numFmtId="0" fontId="5" fillId="29" borderId="0" xfId="0" applyFont="1" applyFill="1" applyBorder="1" applyAlignment="1" applyProtection="1">
      <alignment horizontal="left"/>
      <protection hidden="1"/>
    </xf>
    <xf numFmtId="0" fontId="1" fillId="29" borderId="0" xfId="0" applyFont="1" applyFill="1" applyAlignment="1" applyProtection="1">
      <alignment horizontal="left" indent="1"/>
      <protection hidden="1"/>
    </xf>
    <xf numFmtId="0" fontId="1" fillId="29" borderId="0" xfId="0" quotePrefix="1" applyFont="1" applyFill="1" applyProtection="1">
      <protection hidden="1"/>
    </xf>
    <xf numFmtId="0" fontId="1" fillId="29" borderId="0" xfId="0" applyFont="1" applyFill="1" applyBorder="1" applyAlignment="1" applyProtection="1">
      <alignment horizontal="center" wrapText="1"/>
      <protection hidden="1"/>
    </xf>
    <xf numFmtId="0" fontId="5" fillId="29" borderId="0" xfId="0" applyFont="1" applyFill="1"/>
    <xf numFmtId="0" fontId="0" fillId="29" borderId="0" xfId="0" applyFill="1" applyAlignment="1" applyProtection="1">
      <alignment wrapText="1"/>
      <protection hidden="1"/>
    </xf>
    <xf numFmtId="0" fontId="0" fillId="29" borderId="0" xfId="0" applyFill="1" applyBorder="1" applyAlignment="1" applyProtection="1">
      <alignment wrapText="1"/>
      <protection hidden="1"/>
    </xf>
    <xf numFmtId="0" fontId="5" fillId="29" borderId="0" xfId="0" applyFont="1" applyFill="1" applyAlignment="1" applyProtection="1">
      <alignment horizontal="center"/>
      <protection hidden="1"/>
    </xf>
    <xf numFmtId="0" fontId="14" fillId="29" borderId="0" xfId="0" applyFont="1" applyFill="1" applyBorder="1" applyAlignment="1" applyProtection="1">
      <alignment horizontal="center"/>
      <protection hidden="1"/>
    </xf>
    <xf numFmtId="0" fontId="5" fillId="29" borderId="0" xfId="0" applyNumberFormat="1" applyFont="1" applyFill="1" applyBorder="1" applyAlignment="1" applyProtection="1">
      <alignment horizontal="center"/>
      <protection hidden="1"/>
    </xf>
    <xf numFmtId="0" fontId="14" fillId="29" borderId="0" xfId="0" applyNumberFormat="1" applyFont="1" applyFill="1" applyBorder="1" applyAlignment="1" applyProtection="1">
      <alignment horizontal="center"/>
      <protection hidden="1"/>
    </xf>
    <xf numFmtId="49" fontId="5" fillId="30" borderId="0" xfId="0" applyNumberFormat="1" applyFont="1" applyFill="1" applyBorder="1" applyAlignment="1" applyProtection="1">
      <alignment horizontal="center" wrapText="1"/>
    </xf>
    <xf numFmtId="0" fontId="10" fillId="30" borderId="0" xfId="0" applyFont="1" applyFill="1" applyBorder="1" applyAlignment="1" applyProtection="1">
      <alignment horizontal="center" wrapText="1"/>
    </xf>
    <xf numFmtId="49" fontId="17" fillId="30" borderId="0" xfId="0" applyNumberFormat="1" applyFont="1" applyFill="1" applyBorder="1" applyAlignment="1" applyProtection="1">
      <alignment horizontal="center" wrapText="1"/>
      <protection hidden="1"/>
    </xf>
    <xf numFmtId="0" fontId="0" fillId="29" borderId="0" xfId="0" applyFill="1" applyBorder="1" applyAlignment="1" applyProtection="1">
      <alignment horizontal="left" indent="2"/>
      <protection hidden="1"/>
    </xf>
    <xf numFmtId="49" fontId="10" fillId="30" borderId="0" xfId="0" applyNumberFormat="1" applyFont="1" applyFill="1" applyBorder="1" applyAlignment="1" applyProtection="1">
      <alignment horizontal="center" wrapText="1"/>
    </xf>
    <xf numFmtId="49" fontId="16" fillId="30" borderId="0" xfId="0" applyNumberFormat="1" applyFont="1" applyFill="1" applyBorder="1" applyAlignment="1" applyProtection="1">
      <alignment horizontal="center" wrapText="1"/>
      <protection hidden="1"/>
    </xf>
    <xf numFmtId="49" fontId="6" fillId="30" borderId="0" xfId="0" applyNumberFormat="1" applyFont="1" applyFill="1" applyBorder="1" applyAlignment="1" applyProtection="1">
      <alignment horizontal="center" wrapText="1"/>
      <protection hidden="1"/>
    </xf>
    <xf numFmtId="49" fontId="10" fillId="30" borderId="0" xfId="0" applyNumberFormat="1" applyFont="1" applyFill="1" applyBorder="1" applyAlignment="1" applyProtection="1">
      <alignment horizontal="center" wrapText="1"/>
      <protection hidden="1"/>
    </xf>
    <xf numFmtId="49" fontId="16" fillId="29" borderId="0" xfId="0" applyNumberFormat="1" applyFont="1" applyFill="1" applyBorder="1" applyAlignment="1" applyProtection="1">
      <alignment horizontal="center" wrapText="1"/>
      <protection hidden="1"/>
    </xf>
    <xf numFmtId="49" fontId="17" fillId="29" borderId="0" xfId="0" applyNumberFormat="1" applyFont="1" applyFill="1" applyBorder="1" applyAlignment="1" applyProtection="1">
      <alignment horizontal="center" wrapText="1"/>
      <protection hidden="1"/>
    </xf>
    <xf numFmtId="49" fontId="5" fillId="29" borderId="0" xfId="0" applyNumberFormat="1" applyFont="1" applyFill="1" applyBorder="1" applyAlignment="1" applyProtection="1">
      <alignment horizontal="center" wrapText="1"/>
      <protection hidden="1"/>
    </xf>
    <xf numFmtId="0" fontId="17" fillId="29" borderId="0" xfId="0" applyFont="1" applyFill="1" applyBorder="1" applyProtection="1">
      <protection hidden="1"/>
    </xf>
    <xf numFmtId="0" fontId="18" fillId="29" borderId="0" xfId="0" applyFont="1" applyFill="1" applyBorder="1" applyAlignment="1" applyProtection="1">
      <alignment wrapText="1"/>
      <protection hidden="1"/>
    </xf>
    <xf numFmtId="0" fontId="18" fillId="29" borderId="0" xfId="0" applyFont="1" applyFill="1" applyBorder="1" applyAlignment="1" applyProtection="1">
      <alignment horizontal="center" wrapText="1"/>
      <protection hidden="1"/>
    </xf>
    <xf numFmtId="0" fontId="18" fillId="29" borderId="0" xfId="0" applyFont="1" applyFill="1" applyBorder="1" applyAlignment="1" applyProtection="1">
      <alignment horizontal="center"/>
      <protection hidden="1"/>
    </xf>
    <xf numFmtId="49" fontId="15" fillId="30" borderId="0" xfId="0" applyNumberFormat="1" applyFont="1" applyFill="1" applyBorder="1" applyAlignment="1" applyProtection="1">
      <alignment horizontal="center" wrapText="1"/>
      <protection hidden="1"/>
    </xf>
    <xf numFmtId="0" fontId="5" fillId="29" borderId="0" xfId="0" applyFont="1" applyFill="1" applyBorder="1" applyProtection="1"/>
    <xf numFmtId="49" fontId="15" fillId="30" borderId="0" xfId="0" applyNumberFormat="1" applyFont="1" applyFill="1" applyBorder="1" applyAlignment="1" applyProtection="1">
      <alignment horizontal="left" wrapText="1"/>
    </xf>
    <xf numFmtId="0" fontId="15" fillId="30" borderId="0" xfId="0" applyFont="1" applyFill="1" applyBorder="1" applyAlignment="1" applyProtection="1">
      <alignment horizontal="left"/>
    </xf>
    <xf numFmtId="0" fontId="21" fillId="30" borderId="0" xfId="0" applyFont="1" applyFill="1" applyBorder="1" applyAlignment="1" applyProtection="1">
      <alignment horizontal="left" wrapText="1"/>
      <protection hidden="1"/>
    </xf>
    <xf numFmtId="0" fontId="15" fillId="30" borderId="0" xfId="0" applyFont="1" applyFill="1" applyBorder="1" applyAlignment="1" applyProtection="1">
      <alignment horizontal="left" wrapText="1"/>
      <protection hidden="1"/>
    </xf>
    <xf numFmtId="0" fontId="16" fillId="30" borderId="0" xfId="0" applyFont="1" applyFill="1" applyBorder="1" applyAlignment="1" applyProtection="1">
      <alignment horizontal="left" wrapText="1" indent="1"/>
      <protection hidden="1"/>
    </xf>
    <xf numFmtId="0" fontId="16" fillId="30" borderId="0" xfId="0" applyFont="1" applyFill="1" applyBorder="1" applyAlignment="1" applyProtection="1">
      <alignment horizontal="left" wrapText="1"/>
      <protection hidden="1"/>
    </xf>
    <xf numFmtId="0" fontId="15" fillId="30" borderId="0" xfId="0" applyFont="1" applyFill="1" applyBorder="1" applyAlignment="1" applyProtection="1">
      <alignment horizontal="left" wrapText="1"/>
    </xf>
    <xf numFmtId="49" fontId="5" fillId="29" borderId="0" xfId="0" applyNumberFormat="1" applyFont="1" applyFill="1" applyBorder="1" applyAlignment="1" applyProtection="1">
      <alignment horizontal="center"/>
    </xf>
    <xf numFmtId="0" fontId="5" fillId="29" borderId="0" xfId="0" applyFont="1" applyFill="1" applyAlignment="1">
      <alignment horizontal="center"/>
    </xf>
    <xf numFmtId="0" fontId="5" fillId="29" borderId="0" xfId="0" applyFont="1" applyFill="1" applyBorder="1" applyAlignment="1" applyProtection="1">
      <alignment horizontal="center"/>
    </xf>
    <xf numFmtId="0" fontId="15" fillId="30" borderId="0" xfId="0" applyFont="1" applyFill="1" applyBorder="1" applyAlignment="1" applyProtection="1">
      <alignment horizontal="center" wrapText="1"/>
      <protection hidden="1"/>
    </xf>
    <xf numFmtId="49" fontId="5" fillId="30" borderId="0" xfId="0" applyNumberFormat="1" applyFont="1" applyFill="1" applyBorder="1" applyAlignment="1" applyProtection="1">
      <alignment horizontal="center" wrapText="1"/>
      <protection hidden="1"/>
    </xf>
    <xf numFmtId="49" fontId="5" fillId="29" borderId="0" xfId="0" applyNumberFormat="1" applyFont="1" applyFill="1" applyBorder="1" applyAlignment="1" applyProtection="1">
      <alignment horizontal="center"/>
      <protection hidden="1"/>
    </xf>
    <xf numFmtId="49" fontId="10" fillId="29" borderId="0" xfId="0" applyNumberFormat="1" applyFont="1" applyFill="1" applyBorder="1" applyAlignment="1" applyProtection="1">
      <alignment horizontal="center"/>
      <protection hidden="1"/>
    </xf>
    <xf numFmtId="49" fontId="0" fillId="29" borderId="0" xfId="0" applyNumberFormat="1" applyFill="1" applyBorder="1" applyAlignment="1" applyProtection="1">
      <alignment horizontal="center"/>
    </xf>
    <xf numFmtId="0" fontId="25" fillId="30" borderId="0" xfId="0" applyFont="1" applyFill="1" applyBorder="1" applyAlignment="1" applyProtection="1">
      <alignment horizontal="left" wrapText="1"/>
      <protection hidden="1"/>
    </xf>
    <xf numFmtId="0" fontId="10" fillId="29" borderId="0" xfId="0" applyFont="1" applyFill="1" applyAlignment="1" applyProtection="1">
      <alignment horizontal="center"/>
      <protection hidden="1"/>
    </xf>
    <xf numFmtId="0" fontId="16" fillId="29" borderId="0" xfId="0" applyFont="1" applyFill="1" applyBorder="1" applyAlignment="1" applyProtection="1">
      <alignment horizontal="left" wrapText="1" indent="1"/>
      <protection hidden="1"/>
    </xf>
    <xf numFmtId="0" fontId="16" fillId="29" borderId="0" xfId="0" applyFont="1" applyFill="1" applyBorder="1" applyAlignment="1" applyProtection="1">
      <alignment horizontal="center" wrapText="1"/>
      <protection hidden="1"/>
    </xf>
    <xf numFmtId="0" fontId="15" fillId="29" borderId="0" xfId="0" applyFont="1" applyFill="1" applyBorder="1" applyAlignment="1" applyProtection="1">
      <alignment horizontal="left" wrapText="1"/>
      <protection hidden="1"/>
    </xf>
    <xf numFmtId="3" fontId="5" fillId="29" borderId="0" xfId="0" applyNumberFormat="1" applyFont="1" applyFill="1" applyAlignment="1" applyProtection="1">
      <alignment horizontal="center"/>
      <protection hidden="1"/>
    </xf>
    <xf numFmtId="49" fontId="15" fillId="30" borderId="0" xfId="0" applyNumberFormat="1" applyFont="1" applyFill="1" applyBorder="1" applyAlignment="1" applyProtection="1">
      <alignment horizontal="left" wrapText="1"/>
      <protection hidden="1"/>
    </xf>
    <xf numFmtId="3" fontId="5" fillId="29" borderId="0" xfId="0" applyNumberFormat="1" applyFont="1" applyFill="1" applyBorder="1" applyProtection="1">
      <protection hidden="1"/>
    </xf>
    <xf numFmtId="4" fontId="5" fillId="29" borderId="0" xfId="0" applyNumberFormat="1" applyFont="1" applyFill="1" applyBorder="1" applyProtection="1">
      <protection hidden="1"/>
    </xf>
    <xf numFmtId="0" fontId="5" fillId="30" borderId="0" xfId="0" applyFont="1" applyFill="1" applyBorder="1" applyAlignment="1" applyProtection="1">
      <alignment horizontal="center" wrapText="1"/>
      <protection hidden="1"/>
    </xf>
    <xf numFmtId="0" fontId="10" fillId="29" borderId="0" xfId="0" applyFont="1" applyFill="1" applyBorder="1" applyAlignment="1" applyProtection="1">
      <alignment horizontal="left" indent="1"/>
    </xf>
    <xf numFmtId="0" fontId="10" fillId="29" borderId="0" xfId="0" applyFont="1" applyFill="1" applyBorder="1" applyAlignment="1" applyProtection="1">
      <alignment horizontal="center"/>
    </xf>
    <xf numFmtId="0" fontId="0" fillId="29" borderId="0" xfId="0" applyFill="1" applyBorder="1" applyAlignment="1" applyProtection="1">
      <alignment horizontal="left" indent="1"/>
    </xf>
    <xf numFmtId="0" fontId="16" fillId="30" borderId="0" xfId="0" applyFont="1" applyFill="1" applyBorder="1" applyAlignment="1" applyProtection="1">
      <alignment horizontal="left" wrapText="1" indent="2"/>
      <protection hidden="1"/>
    </xf>
    <xf numFmtId="49" fontId="10" fillId="30" borderId="0" xfId="0" applyNumberFormat="1" applyFont="1" applyFill="1" applyBorder="1" applyAlignment="1" applyProtection="1">
      <alignment horizontal="center"/>
      <protection hidden="1"/>
    </xf>
    <xf numFmtId="49" fontId="16" fillId="30" borderId="0" xfId="0" applyNumberFormat="1" applyFont="1" applyFill="1" applyBorder="1" applyAlignment="1" applyProtection="1">
      <alignment horizontal="center" wrapText="1"/>
    </xf>
    <xf numFmtId="0" fontId="0" fillId="29" borderId="0" xfId="0" applyFill="1" applyBorder="1" applyAlignment="1" applyProtection="1">
      <alignment horizontal="left"/>
      <protection hidden="1"/>
    </xf>
    <xf numFmtId="0" fontId="0" fillId="29" borderId="0" xfId="0" applyFill="1" applyBorder="1" applyProtection="1"/>
    <xf numFmtId="0" fontId="5" fillId="29" borderId="0" xfId="0" applyFont="1" applyFill="1" applyBorder="1" applyAlignment="1" applyProtection="1">
      <alignment horizontal="left" indent="1"/>
    </xf>
    <xf numFmtId="0" fontId="14" fillId="29" borderId="0" xfId="0" applyNumberFormat="1" applyFont="1" applyFill="1" applyBorder="1" applyAlignment="1" applyProtection="1">
      <alignment horizontal="center"/>
    </xf>
    <xf numFmtId="0" fontId="14" fillId="29" borderId="0" xfId="0" applyNumberFormat="1" applyFont="1" applyFill="1" applyBorder="1" applyAlignment="1" applyProtection="1"/>
    <xf numFmtId="0" fontId="14" fillId="29" borderId="0" xfId="0" applyFont="1" applyFill="1" applyBorder="1" applyAlignment="1" applyProtection="1">
      <alignment horizontal="center"/>
    </xf>
    <xf numFmtId="49" fontId="17" fillId="30" borderId="0" xfId="0" applyNumberFormat="1" applyFont="1" applyFill="1" applyBorder="1" applyAlignment="1" applyProtection="1">
      <alignment horizontal="center" wrapText="1"/>
    </xf>
    <xf numFmtId="4" fontId="5" fillId="29" borderId="0" xfId="0" applyNumberFormat="1" applyFont="1" applyFill="1" applyBorder="1" applyProtection="1">
      <protection locked="0"/>
    </xf>
    <xf numFmtId="0" fontId="1" fillId="29" borderId="0" xfId="0" applyNumberFormat="1" applyFont="1" applyFill="1" applyBorder="1" applyAlignment="1" applyProtection="1">
      <protection hidden="1"/>
    </xf>
    <xf numFmtId="0" fontId="1" fillId="29" borderId="0" xfId="0" applyNumberFormat="1" applyFont="1" applyFill="1" applyBorder="1" applyAlignment="1" applyProtection="1">
      <alignment horizontal="center"/>
      <protection hidden="1"/>
    </xf>
    <xf numFmtId="0" fontId="14" fillId="29" borderId="0" xfId="0" applyNumberFormat="1" applyFont="1" applyFill="1" applyBorder="1" applyAlignment="1" applyProtection="1">
      <alignment horizontal="left"/>
      <protection hidden="1"/>
    </xf>
    <xf numFmtId="0" fontId="5" fillId="29" borderId="0" xfId="0" applyNumberFormat="1" applyFont="1" applyFill="1" applyBorder="1" applyAlignment="1" applyProtection="1">
      <alignment horizontal="left"/>
      <protection hidden="1"/>
    </xf>
    <xf numFmtId="0" fontId="6" fillId="29" borderId="0" xfId="0" applyFont="1" applyFill="1" applyBorder="1" applyAlignment="1" applyProtection="1">
      <alignment horizontal="center"/>
      <protection hidden="1"/>
    </xf>
    <xf numFmtId="0" fontId="1" fillId="29" borderId="0" xfId="0" applyNumberFormat="1" applyFont="1" applyFill="1" applyBorder="1" applyAlignment="1" applyProtection="1">
      <alignment horizontal="left"/>
      <protection hidden="1"/>
    </xf>
    <xf numFmtId="0" fontId="5" fillId="30" borderId="0" xfId="0" applyFont="1" applyFill="1" applyBorder="1" applyAlignment="1" applyProtection="1">
      <alignment horizontal="left"/>
    </xf>
    <xf numFmtId="0" fontId="5" fillId="29" borderId="0" xfId="0" applyNumberFormat="1" applyFont="1" applyFill="1" applyBorder="1" applyAlignment="1" applyProtection="1">
      <alignment horizontal="center"/>
    </xf>
    <xf numFmtId="0" fontId="9" fillId="29" borderId="0" xfId="0" applyNumberFormat="1" applyFont="1" applyFill="1" applyBorder="1" applyAlignment="1" applyProtection="1">
      <protection hidden="1"/>
    </xf>
    <xf numFmtId="0" fontId="5" fillId="29" borderId="0" xfId="0" applyNumberFormat="1" applyFont="1" applyFill="1" applyBorder="1" applyAlignment="1" applyProtection="1">
      <protection hidden="1"/>
    </xf>
    <xf numFmtId="0" fontId="5" fillId="29" borderId="0" xfId="0" applyFont="1" applyFill="1" applyBorder="1" applyAlignment="1">
      <alignment horizontal="left"/>
    </xf>
    <xf numFmtId="0" fontId="5" fillId="29" borderId="0" xfId="0" applyFont="1" applyFill="1" applyBorder="1" applyAlignment="1" applyProtection="1">
      <alignment horizontal="left"/>
    </xf>
    <xf numFmtId="0" fontId="5" fillId="30" borderId="0" xfId="0" applyFont="1" applyFill="1" applyBorder="1" applyAlignment="1" applyProtection="1">
      <alignment horizontal="center"/>
    </xf>
    <xf numFmtId="0" fontId="5" fillId="30" borderId="0" xfId="0" applyFont="1" applyFill="1" applyBorder="1" applyAlignment="1" applyProtection="1">
      <alignment horizontal="center" wrapText="1"/>
    </xf>
    <xf numFmtId="0" fontId="5" fillId="29" borderId="0" xfId="0" applyFont="1" applyFill="1" applyBorder="1" applyAlignment="1">
      <alignment horizontal="center"/>
    </xf>
    <xf numFmtId="0" fontId="14" fillId="29" borderId="0" xfId="0" applyNumberFormat="1" applyFont="1" applyFill="1" applyBorder="1" applyAlignment="1" applyProtection="1">
      <alignment horizontal="left" indent="2"/>
      <protection hidden="1"/>
    </xf>
    <xf numFmtId="0" fontId="14" fillId="29" borderId="0" xfId="0" applyFont="1" applyFill="1" applyBorder="1" applyProtection="1">
      <protection hidden="1"/>
    </xf>
    <xf numFmtId="0" fontId="21" fillId="30" borderId="0" xfId="0" applyFont="1" applyFill="1" applyBorder="1" applyAlignment="1" applyProtection="1">
      <alignment horizontal="left" wrapText="1" indent="1"/>
    </xf>
    <xf numFmtId="0" fontId="21" fillId="30" borderId="0" xfId="0" applyFont="1" applyFill="1" applyBorder="1" applyAlignment="1" applyProtection="1">
      <alignment horizontal="center" wrapText="1"/>
    </xf>
    <xf numFmtId="0" fontId="0" fillId="29" borderId="0" xfId="0" applyFill="1" applyBorder="1" applyAlignment="1" applyProtection="1">
      <alignment vertical="center"/>
      <protection hidden="1"/>
    </xf>
    <xf numFmtId="0" fontId="10" fillId="29" borderId="0" xfId="0" applyFont="1" applyFill="1" applyBorder="1" applyAlignment="1" applyProtection="1">
      <alignment horizontal="center" wrapText="1"/>
    </xf>
    <xf numFmtId="49" fontId="5" fillId="29" borderId="0" xfId="0" applyNumberFormat="1" applyFont="1" applyFill="1" applyBorder="1" applyAlignment="1" applyProtection="1">
      <alignment horizontal="left"/>
      <protection hidden="1"/>
    </xf>
    <xf numFmtId="49" fontId="5" fillId="29" borderId="0" xfId="0" applyNumberFormat="1" applyFont="1" applyFill="1" applyBorder="1" applyAlignment="1" applyProtection="1">
      <alignment horizontal="left"/>
    </xf>
    <xf numFmtId="0" fontId="16" fillId="29" borderId="0" xfId="0" applyFont="1" applyFill="1" applyBorder="1" applyAlignment="1" applyProtection="1">
      <alignment horizontal="left" wrapText="1"/>
      <protection hidden="1"/>
    </xf>
    <xf numFmtId="49" fontId="5" fillId="29" borderId="0" xfId="0" applyNumberFormat="1" applyFont="1" applyFill="1" applyBorder="1" applyAlignment="1" applyProtection="1">
      <alignment horizontal="center" wrapText="1"/>
    </xf>
    <xf numFmtId="0" fontId="5" fillId="30" borderId="0" xfId="0" applyFont="1" applyFill="1" applyBorder="1" applyAlignment="1" applyProtection="1">
      <alignment horizontal="left" wrapText="1"/>
    </xf>
    <xf numFmtId="0" fontId="10" fillId="29" borderId="0" xfId="0" applyFont="1" applyFill="1" applyBorder="1" applyAlignment="1" applyProtection="1">
      <alignment horizontal="center" wrapText="1"/>
      <protection hidden="1"/>
    </xf>
    <xf numFmtId="0" fontId="16" fillId="29" borderId="0" xfId="0" applyFont="1" applyFill="1" applyBorder="1" applyAlignment="1" applyProtection="1">
      <alignment horizontal="left" indent="1"/>
      <protection hidden="1"/>
    </xf>
    <xf numFmtId="49" fontId="5" fillId="29" borderId="0" xfId="0" applyNumberFormat="1" applyFont="1" applyFill="1" applyBorder="1" applyProtection="1">
      <protection hidden="1"/>
    </xf>
    <xf numFmtId="0" fontId="5" fillId="30" borderId="0" xfId="0" applyFont="1" applyFill="1" applyBorder="1" applyAlignment="1" applyProtection="1">
      <alignment horizontal="left" wrapText="1"/>
      <protection hidden="1"/>
    </xf>
    <xf numFmtId="0" fontId="0" fillId="29" borderId="0" xfId="0" applyFill="1" applyBorder="1" applyAlignment="1" applyProtection="1">
      <alignment horizontal="right"/>
      <protection hidden="1"/>
    </xf>
    <xf numFmtId="0" fontId="19" fillId="29" borderId="0" xfId="0" applyFont="1" applyFill="1"/>
    <xf numFmtId="0" fontId="14" fillId="29" borderId="0" xfId="0" applyNumberFormat="1" applyFont="1" applyFill="1" applyBorder="1" applyAlignment="1" applyProtection="1">
      <alignment horizontal="center" wrapText="1"/>
      <protection hidden="1"/>
    </xf>
    <xf numFmtId="0" fontId="19" fillId="29" borderId="0" xfId="0" applyFont="1" applyFill="1" applyProtection="1">
      <protection hidden="1"/>
    </xf>
    <xf numFmtId="0" fontId="19" fillId="29" borderId="0" xfId="0" applyFont="1" applyFill="1" applyBorder="1" applyProtection="1">
      <protection hidden="1"/>
    </xf>
    <xf numFmtId="0" fontId="28" fillId="29" borderId="0" xfId="0" applyFont="1" applyFill="1" applyBorder="1" applyProtection="1">
      <protection hidden="1"/>
    </xf>
    <xf numFmtId="49" fontId="1" fillId="29" borderId="0" xfId="0" applyNumberFormat="1" applyFont="1" applyFill="1" applyBorder="1" applyAlignment="1" applyProtection="1">
      <alignment horizontal="center"/>
    </xf>
    <xf numFmtId="0" fontId="28" fillId="29" borderId="0" xfId="0" applyFont="1" applyFill="1" applyBorder="1" applyAlignment="1" applyProtection="1">
      <alignment horizontal="center"/>
      <protection hidden="1"/>
    </xf>
    <xf numFmtId="0" fontId="0" fillId="29" borderId="0" xfId="0" applyFill="1" applyBorder="1" applyAlignment="1">
      <alignment horizontal="center"/>
    </xf>
    <xf numFmtId="0" fontId="0" fillId="29" borderId="0" xfId="0" applyFill="1" applyAlignment="1" applyProtection="1">
      <protection hidden="1"/>
    </xf>
    <xf numFmtId="0" fontId="28" fillId="29" borderId="0" xfId="0" applyFont="1" applyFill="1" applyProtection="1">
      <protection hidden="1"/>
    </xf>
    <xf numFmtId="0" fontId="0" fillId="29" borderId="0" xfId="0" applyFill="1" applyBorder="1" applyAlignment="1" applyProtection="1">
      <alignment horizontal="left" indent="8"/>
      <protection hidden="1"/>
    </xf>
    <xf numFmtId="0" fontId="2" fillId="29" borderId="0" xfId="31" applyNumberFormat="1" applyFill="1" applyBorder="1" applyAlignment="1" applyProtection="1">
      <alignment horizontal="center" vertical="center"/>
      <protection locked="0" hidden="1"/>
    </xf>
    <xf numFmtId="0" fontId="19" fillId="29" borderId="0" xfId="0" applyFont="1" applyFill="1" applyBorder="1" applyAlignment="1" applyProtection="1">
      <alignment horizontal="center"/>
      <protection hidden="1"/>
    </xf>
    <xf numFmtId="0" fontId="19" fillId="29" borderId="0" xfId="0" applyFont="1" applyFill="1" applyBorder="1" applyAlignment="1" applyProtection="1">
      <alignment wrapText="1"/>
      <protection hidden="1"/>
    </xf>
    <xf numFmtId="47" fontId="19" fillId="29" borderId="0" xfId="0" applyNumberFormat="1" applyFont="1" applyFill="1" applyBorder="1" applyAlignment="1" applyProtection="1">
      <alignment horizontal="center"/>
      <protection hidden="1"/>
    </xf>
    <xf numFmtId="20" fontId="5" fillId="29" borderId="0" xfId="0" applyNumberFormat="1" applyFont="1" applyFill="1" applyBorder="1" applyAlignment="1" applyProtection="1">
      <alignment horizontal="center"/>
      <protection hidden="1"/>
    </xf>
    <xf numFmtId="47" fontId="5" fillId="29" borderId="0" xfId="0" applyNumberFormat="1" applyFont="1" applyFill="1" applyBorder="1" applyAlignment="1" applyProtection="1">
      <alignment horizontal="center"/>
      <protection hidden="1"/>
    </xf>
    <xf numFmtId="20" fontId="19" fillId="29" borderId="0" xfId="0" applyNumberFormat="1" applyFont="1" applyFill="1" applyBorder="1" applyAlignment="1" applyProtection="1">
      <alignment horizontal="center"/>
      <protection hidden="1"/>
    </xf>
    <xf numFmtId="49" fontId="1" fillId="29" borderId="0" xfId="0" applyNumberFormat="1" applyFont="1" applyFill="1" applyBorder="1" applyAlignment="1" applyProtection="1">
      <alignment horizontal="center"/>
      <protection hidden="1"/>
    </xf>
    <xf numFmtId="49" fontId="19" fillId="29" borderId="0" xfId="0" applyNumberFormat="1" applyFont="1" applyFill="1" applyBorder="1" applyAlignment="1" applyProtection="1">
      <alignment horizontal="center"/>
      <protection hidden="1"/>
    </xf>
    <xf numFmtId="0" fontId="19" fillId="29" borderId="0" xfId="0" applyFont="1" applyFill="1" applyBorder="1" applyAlignment="1" applyProtection="1">
      <alignment vertical="justify" wrapText="1"/>
      <protection hidden="1"/>
    </xf>
    <xf numFmtId="0" fontId="19" fillId="29" borderId="0" xfId="0" applyFont="1" applyFill="1" applyBorder="1" applyAlignment="1" applyProtection="1">
      <alignment horizontal="center" vertical="justify" wrapText="1"/>
      <protection hidden="1"/>
    </xf>
    <xf numFmtId="3" fontId="27" fillId="29" borderId="0" xfId="0" applyNumberFormat="1" applyFont="1" applyFill="1" applyBorder="1" applyAlignment="1" applyProtection="1">
      <alignment horizontal="right"/>
      <protection hidden="1"/>
    </xf>
    <xf numFmtId="0" fontId="1" fillId="0" borderId="39" xfId="0" applyFont="1" applyFill="1" applyBorder="1"/>
    <xf numFmtId="0" fontId="0" fillId="0" borderId="0" xfId="0" applyFont="1" applyFill="1" applyBorder="1"/>
    <xf numFmtId="0" fontId="1" fillId="30" borderId="0" xfId="0" applyFont="1" applyFill="1" applyBorder="1" applyAlignment="1" applyProtection="1">
      <alignment horizontal="center" wrapText="1"/>
      <protection hidden="1"/>
    </xf>
    <xf numFmtId="49" fontId="1" fillId="30" borderId="0" xfId="0" applyNumberFormat="1" applyFont="1" applyFill="1" applyBorder="1" applyAlignment="1" applyProtection="1">
      <alignment horizontal="center" wrapText="1"/>
      <protection hidden="1"/>
    </xf>
    <xf numFmtId="49" fontId="1" fillId="29" borderId="0" xfId="0" applyNumberFormat="1" applyFont="1" applyFill="1" applyBorder="1" applyProtection="1">
      <protection hidden="1"/>
    </xf>
    <xf numFmtId="0" fontId="26" fillId="29" borderId="0" xfId="0" applyFont="1" applyFill="1" applyBorder="1" applyAlignment="1" applyProtection="1">
      <alignment horizontal="center" wrapText="1"/>
      <protection hidden="1"/>
    </xf>
    <xf numFmtId="0" fontId="1" fillId="29" borderId="0" xfId="0" applyFont="1" applyFill="1" applyBorder="1" applyAlignment="1" applyProtection="1">
      <alignment horizontal="center"/>
    </xf>
    <xf numFmtId="0" fontId="1" fillId="30" borderId="0" xfId="0" applyFont="1" applyFill="1" applyBorder="1" applyAlignment="1" applyProtection="1">
      <alignment horizontal="center" wrapText="1"/>
    </xf>
    <xf numFmtId="49" fontId="1" fillId="29" borderId="0" xfId="0" applyNumberFormat="1" applyFont="1" applyFill="1" applyBorder="1" applyAlignment="1" applyProtection="1">
      <alignment horizontal="center" wrapText="1"/>
    </xf>
    <xf numFmtId="49" fontId="1" fillId="30" borderId="0" xfId="0" applyNumberFormat="1" applyFont="1" applyFill="1" applyBorder="1" applyAlignment="1" applyProtection="1">
      <alignment horizontal="center" wrapText="1"/>
    </xf>
    <xf numFmtId="3" fontId="0" fillId="29" borderId="0" xfId="0" applyNumberFormat="1" applyFill="1" applyAlignment="1">
      <alignment horizontal="center"/>
    </xf>
    <xf numFmtId="0" fontId="5" fillId="0" borderId="0" xfId="0" applyFont="1"/>
    <xf numFmtId="0" fontId="19" fillId="29" borderId="0" xfId="0" applyFont="1" applyFill="1" applyBorder="1" applyAlignment="1" applyProtection="1">
      <alignment horizontal="center"/>
    </xf>
    <xf numFmtId="0" fontId="19" fillId="29" borderId="0" xfId="0" applyFont="1" applyFill="1" applyBorder="1" applyProtection="1"/>
    <xf numFmtId="0" fontId="18" fillId="29" borderId="0" xfId="0" applyFont="1" applyFill="1" applyBorder="1" applyProtection="1"/>
    <xf numFmtId="0" fontId="18" fillId="29" borderId="0" xfId="0" applyFont="1" applyFill="1" applyBorder="1" applyAlignment="1" applyProtection="1">
      <alignment wrapText="1"/>
    </xf>
    <xf numFmtId="3" fontId="1" fillId="29" borderId="0" xfId="0" applyNumberFormat="1" applyFont="1" applyFill="1" applyBorder="1" applyAlignment="1" applyProtection="1">
      <alignment horizontal="center"/>
      <protection hidden="1"/>
    </xf>
    <xf numFmtId="0" fontId="13" fillId="29" borderId="0" xfId="0" applyFont="1" applyFill="1" applyProtection="1">
      <protection hidden="1"/>
    </xf>
    <xf numFmtId="0" fontId="13" fillId="29" borderId="0" xfId="0" applyFont="1" applyFill="1" applyBorder="1" applyProtection="1">
      <protection hidden="1"/>
    </xf>
    <xf numFmtId="0" fontId="13" fillId="29" borderId="0" xfId="0" applyFont="1" applyFill="1" applyAlignment="1" applyProtection="1">
      <alignment horizontal="center"/>
      <protection hidden="1"/>
    </xf>
    <xf numFmtId="0" fontId="0" fillId="33" borderId="0" xfId="0" applyFill="1"/>
    <xf numFmtId="0" fontId="1" fillId="33" borderId="0" xfId="0" applyFont="1" applyFill="1" applyAlignment="1">
      <alignment horizontal="left" indent="1"/>
    </xf>
    <xf numFmtId="0" fontId="1" fillId="33" borderId="0" xfId="0" applyFont="1" applyFill="1"/>
    <xf numFmtId="0" fontId="5" fillId="33" borderId="0" xfId="0" applyFont="1" applyFill="1"/>
    <xf numFmtId="0" fontId="0" fillId="29" borderId="0" xfId="0" applyFill="1" applyBorder="1" applyAlignment="1" applyProtection="1">
      <protection hidden="1"/>
    </xf>
    <xf numFmtId="0" fontId="1" fillId="29" borderId="0" xfId="0" applyFont="1" applyFill="1" applyBorder="1"/>
    <xf numFmtId="0" fontId="1" fillId="29" borderId="0" xfId="0" applyFont="1" applyFill="1" applyBorder="1" applyAlignment="1" applyProtection="1">
      <alignment horizontal="left" indent="1"/>
    </xf>
    <xf numFmtId="0" fontId="5" fillId="29" borderId="0" xfId="0" applyFont="1" applyFill="1" applyAlignment="1" applyProtection="1">
      <protection hidden="1"/>
    </xf>
    <xf numFmtId="0" fontId="0" fillId="22" borderId="0" xfId="0" applyFill="1" applyBorder="1" applyAlignment="1"/>
    <xf numFmtId="0" fontId="13" fillId="29" borderId="0" xfId="0" applyFont="1" applyFill="1" applyBorder="1" applyAlignment="1" applyProtection="1">
      <alignment horizontal="left" indent="1"/>
      <protection hidden="1"/>
    </xf>
    <xf numFmtId="0" fontId="16" fillId="30" borderId="0" xfId="0" applyFont="1" applyFill="1" applyBorder="1" applyAlignment="1" applyProtection="1">
      <alignment horizontal="left" wrapText="1" indent="1"/>
    </xf>
    <xf numFmtId="0" fontId="0" fillId="0" borderId="45" xfId="0" applyFill="1" applyBorder="1" applyProtection="1"/>
    <xf numFmtId="1" fontId="0" fillId="0" borderId="49" xfId="0" applyNumberFormat="1" applyFill="1" applyBorder="1" applyAlignment="1" applyProtection="1">
      <alignment horizontal="right" indent="1"/>
    </xf>
    <xf numFmtId="1" fontId="5" fillId="0" borderId="32" xfId="0" applyNumberFormat="1" applyFont="1" applyFill="1" applyBorder="1" applyAlignment="1" applyProtection="1">
      <alignment horizontal="right" indent="1"/>
    </xf>
    <xf numFmtId="1" fontId="5" fillId="0" borderId="28" xfId="0" applyNumberFormat="1" applyFont="1" applyFill="1" applyBorder="1" applyAlignment="1" applyProtection="1">
      <alignment horizontal="right" indent="1"/>
    </xf>
    <xf numFmtId="1" fontId="0" fillId="0" borderId="32" xfId="0" applyNumberFormat="1" applyFill="1" applyBorder="1" applyAlignment="1" applyProtection="1">
      <alignment horizontal="right" indent="1"/>
    </xf>
    <xf numFmtId="1" fontId="5" fillId="0" borderId="18" xfId="0" quotePrefix="1" applyNumberFormat="1" applyFont="1" applyFill="1" applyBorder="1" applyAlignment="1" applyProtection="1">
      <alignment horizontal="right" indent="1"/>
    </xf>
    <xf numFmtId="1" fontId="23" fillId="0" borderId="28" xfId="0" applyNumberFormat="1" applyFont="1" applyFill="1" applyBorder="1" applyAlignment="1" applyProtection="1">
      <alignment horizontal="right" indent="1"/>
    </xf>
    <xf numFmtId="1" fontId="5" fillId="0" borderId="26" xfId="0" applyNumberFormat="1" applyFont="1" applyFill="1" applyBorder="1" applyAlignment="1" applyProtection="1">
      <alignment horizontal="right" indent="1"/>
    </xf>
    <xf numFmtId="1" fontId="23" fillId="0" borderId="32" xfId="0" applyNumberFormat="1" applyFont="1" applyFill="1" applyBorder="1" applyAlignment="1" applyProtection="1">
      <alignment horizontal="right" indent="1"/>
    </xf>
    <xf numFmtId="1" fontId="23" fillId="29" borderId="41" xfId="0" applyNumberFormat="1" applyFont="1" applyFill="1" applyBorder="1" applyAlignment="1" applyProtection="1">
      <alignment horizontal="right" indent="1"/>
    </xf>
    <xf numFmtId="1" fontId="5" fillId="29" borderId="0" xfId="0" applyNumberFormat="1" applyFont="1" applyFill="1" applyBorder="1" applyAlignment="1" applyProtection="1">
      <alignment horizontal="right" indent="1"/>
    </xf>
    <xf numFmtId="1" fontId="5" fillId="29" borderId="0" xfId="0" applyNumberFormat="1" applyFont="1" applyFill="1" applyBorder="1" applyAlignment="1" applyProtection="1">
      <alignment horizontal="center"/>
    </xf>
    <xf numFmtId="0" fontId="0" fillId="0" borderId="0" xfId="0" applyBorder="1" applyProtection="1"/>
    <xf numFmtId="0" fontId="14" fillId="29" borderId="0" xfId="0" applyFont="1" applyFill="1" applyBorder="1" applyAlignment="1" applyProtection="1">
      <alignment horizontal="center"/>
      <protection locked="0"/>
    </xf>
    <xf numFmtId="0" fontId="0" fillId="29" borderId="0" xfId="0" applyFill="1" applyBorder="1" applyProtection="1">
      <protection locked="0"/>
    </xf>
    <xf numFmtId="0" fontId="0" fillId="29" borderId="46" xfId="0" applyFill="1" applyBorder="1" applyProtection="1">
      <protection locked="0"/>
    </xf>
    <xf numFmtId="0" fontId="0" fillId="29" borderId="47" xfId="0" applyFill="1" applyBorder="1" applyProtection="1">
      <protection locked="0"/>
    </xf>
    <xf numFmtId="3" fontId="23" fillId="29" borderId="41" xfId="0" applyNumberFormat="1" applyFont="1" applyFill="1" applyBorder="1" applyAlignment="1" applyProtection="1">
      <alignment wrapText="1"/>
      <protection locked="0"/>
    </xf>
    <xf numFmtId="1" fontId="10" fillId="0" borderId="24" xfId="0" applyNumberFormat="1" applyFont="1" applyFill="1" applyBorder="1" applyAlignment="1" applyProtection="1">
      <alignment horizontal="right" indent="1"/>
    </xf>
    <xf numFmtId="0" fontId="5" fillId="29" borderId="0" xfId="0" applyFont="1" applyFill="1" applyBorder="1" applyAlignment="1" applyProtection="1">
      <alignment horizontal="center"/>
      <protection locked="0"/>
    </xf>
    <xf numFmtId="49" fontId="5" fillId="0" borderId="40" xfId="0" applyNumberFormat="1" applyFont="1" applyFill="1" applyBorder="1" applyAlignment="1" applyProtection="1">
      <alignment horizontal="center"/>
    </xf>
    <xf numFmtId="49" fontId="5" fillId="0" borderId="24" xfId="0" applyNumberFormat="1" applyFont="1" applyFill="1" applyBorder="1" applyAlignment="1" applyProtection="1">
      <alignment horizontal="right" indent="1"/>
    </xf>
    <xf numFmtId="49" fontId="1" fillId="0" borderId="26" xfId="0" applyNumberFormat="1" applyFont="1" applyFill="1" applyBorder="1" applyAlignment="1" applyProtection="1">
      <alignment horizontal="right" indent="1"/>
    </xf>
    <xf numFmtId="0" fontId="0" fillId="0" borderId="0" xfId="0" applyProtection="1"/>
    <xf numFmtId="0" fontId="1" fillId="29" borderId="0" xfId="0" applyNumberFormat="1" applyFont="1" applyFill="1" applyBorder="1" applyAlignment="1" applyProtection="1"/>
    <xf numFmtId="1" fontId="5" fillId="0" borderId="24" xfId="0" applyNumberFormat="1" applyFont="1" applyFill="1" applyBorder="1" applyAlignment="1" applyProtection="1">
      <alignment horizontal="right" indent="1"/>
    </xf>
    <xf numFmtId="0" fontId="0" fillId="22" borderId="0" xfId="0" applyFill="1" applyBorder="1" applyProtection="1"/>
    <xf numFmtId="0" fontId="0" fillId="27" borderId="0" xfId="0" applyFill="1" applyBorder="1" applyProtection="1"/>
    <xf numFmtId="0" fontId="5" fillId="29" borderId="50" xfId="0" applyFont="1" applyFill="1" applyBorder="1" applyAlignment="1" applyProtection="1">
      <alignment horizontal="center"/>
      <protection locked="0"/>
    </xf>
    <xf numFmtId="0" fontId="0" fillId="29" borderId="0" xfId="0" applyFill="1" applyProtection="1"/>
    <xf numFmtId="0" fontId="14" fillId="29" borderId="0" xfId="0" applyNumberFormat="1" applyFont="1" applyFill="1" applyBorder="1" applyAlignment="1" applyProtection="1">
      <alignment horizontal="center" wrapText="1"/>
    </xf>
    <xf numFmtId="1" fontId="19" fillId="25" borderId="24" xfId="0" applyNumberFormat="1" applyFont="1" applyFill="1" applyBorder="1" applyAlignment="1" applyProtection="1">
      <alignment horizontal="right" indent="1"/>
    </xf>
    <xf numFmtId="1" fontId="19" fillId="0" borderId="26" xfId="0" applyNumberFormat="1" applyFont="1" applyFill="1" applyBorder="1" applyAlignment="1" applyProtection="1">
      <alignment horizontal="right" indent="1"/>
    </xf>
    <xf numFmtId="1" fontId="19" fillId="0" borderId="32" xfId="0" applyNumberFormat="1" applyFont="1" applyFill="1" applyBorder="1" applyAlignment="1" applyProtection="1">
      <alignment horizontal="right" indent="1"/>
    </xf>
    <xf numFmtId="1" fontId="27" fillId="29" borderId="0" xfId="0" applyNumberFormat="1" applyFont="1" applyFill="1" applyBorder="1" applyAlignment="1" applyProtection="1">
      <alignment horizontal="right"/>
    </xf>
    <xf numFmtId="0" fontId="0" fillId="22" borderId="0" xfId="0" applyFill="1" applyBorder="1" applyAlignment="1" applyProtection="1">
      <alignment horizontal="center"/>
    </xf>
    <xf numFmtId="0" fontId="14" fillId="29" borderId="0" xfId="0" applyFont="1" applyFill="1" applyAlignment="1" applyProtection="1">
      <alignment horizontal="center"/>
      <protection locked="0"/>
    </xf>
    <xf numFmtId="0" fontId="13" fillId="31" borderId="0" xfId="0" applyFont="1" applyFill="1"/>
    <xf numFmtId="0" fontId="0" fillId="31" borderId="0" xfId="0" applyFill="1"/>
    <xf numFmtId="49" fontId="1" fillId="34" borderId="0" xfId="0" applyNumberFormat="1" applyFont="1" applyFill="1" applyBorder="1" applyAlignment="1" applyProtection="1">
      <alignment horizontal="center" wrapText="1"/>
    </xf>
    <xf numFmtId="1" fontId="1" fillId="0" borderId="18" xfId="0" applyNumberFormat="1" applyFont="1" applyFill="1" applyBorder="1" applyAlignment="1" applyProtection="1">
      <alignment horizontal="right" indent="1"/>
    </xf>
    <xf numFmtId="0" fontId="1" fillId="35" borderId="0" xfId="0" applyFont="1" applyFill="1" applyBorder="1" applyAlignment="1" applyProtection="1">
      <alignment horizontal="left" indent="1"/>
      <protection hidden="1"/>
    </xf>
    <xf numFmtId="0" fontId="0" fillId="35" borderId="0" xfId="0" applyFill="1" applyBorder="1" applyAlignment="1" applyProtection="1">
      <alignment horizontal="center"/>
      <protection hidden="1"/>
    </xf>
    <xf numFmtId="49" fontId="1" fillId="34" borderId="0" xfId="0" applyNumberFormat="1" applyFont="1" applyFill="1" applyBorder="1" applyAlignment="1" applyProtection="1">
      <alignment horizontal="center" wrapText="1"/>
      <protection hidden="1"/>
    </xf>
    <xf numFmtId="49" fontId="10" fillId="34" borderId="0" xfId="0" applyNumberFormat="1" applyFont="1" applyFill="1" applyBorder="1" applyAlignment="1" applyProtection="1">
      <alignment horizontal="center" wrapText="1"/>
    </xf>
    <xf numFmtId="0" fontId="5" fillId="35" borderId="0" xfId="0" applyFont="1" applyFill="1" applyBorder="1" applyProtection="1"/>
    <xf numFmtId="0" fontId="16" fillId="34" borderId="0" xfId="0" applyFont="1" applyFill="1" applyBorder="1" applyAlignment="1" applyProtection="1">
      <alignment horizontal="left" wrapText="1" indent="1"/>
    </xf>
    <xf numFmtId="49" fontId="1" fillId="34" borderId="0" xfId="0" applyNumberFormat="1" applyFont="1" applyFill="1" applyBorder="1" applyAlignment="1" applyProtection="1">
      <alignment horizontal="left" wrapText="1" indent="1"/>
      <protection hidden="1"/>
    </xf>
    <xf numFmtId="49" fontId="1" fillId="35" borderId="0" xfId="0" applyNumberFormat="1" applyFont="1" applyFill="1" applyBorder="1" applyAlignment="1" applyProtection="1">
      <alignment horizontal="center" wrapText="1"/>
      <protection hidden="1"/>
    </xf>
    <xf numFmtId="49" fontId="1" fillId="35" borderId="0" xfId="0" applyNumberFormat="1" applyFont="1" applyFill="1" applyBorder="1" applyAlignment="1" applyProtection="1">
      <alignment horizontal="center"/>
    </xf>
    <xf numFmtId="49" fontId="16" fillId="34" borderId="0" xfId="0" applyNumberFormat="1" applyFont="1" applyFill="1" applyBorder="1" applyAlignment="1" applyProtection="1">
      <alignment horizontal="center" wrapText="1"/>
      <protection hidden="1"/>
    </xf>
    <xf numFmtId="0" fontId="1" fillId="35" borderId="0" xfId="0" applyFont="1" applyFill="1" applyBorder="1" applyAlignment="1" applyProtection="1">
      <alignment horizontal="center"/>
      <protection hidden="1"/>
    </xf>
    <xf numFmtId="0" fontId="1" fillId="35" borderId="0" xfId="0" applyFont="1" applyFill="1"/>
    <xf numFmtId="1" fontId="5" fillId="0" borderId="18" xfId="0" applyNumberFormat="1" applyFont="1" applyFill="1" applyBorder="1" applyAlignment="1" applyProtection="1">
      <alignment horizontal="right" indent="1"/>
    </xf>
    <xf numFmtId="0" fontId="1" fillId="35" borderId="0" xfId="0" applyFont="1" applyFill="1" applyBorder="1" applyAlignment="1" applyProtection="1">
      <alignment horizontal="left" indent="1"/>
    </xf>
    <xf numFmtId="0" fontId="18" fillId="35" borderId="0" xfId="0" applyFont="1" applyFill="1" applyBorder="1" applyProtection="1"/>
    <xf numFmtId="0" fontId="5" fillId="35" borderId="0" xfId="0" applyFont="1" applyFill="1" applyBorder="1" applyAlignment="1" applyProtection="1">
      <alignment horizontal="left"/>
      <protection hidden="1"/>
    </xf>
    <xf numFmtId="0" fontId="0" fillId="35" borderId="0" xfId="0" applyFill="1" applyBorder="1" applyProtection="1"/>
    <xf numFmtId="0" fontId="13" fillId="35" borderId="0" xfId="0" applyFont="1" applyFill="1" applyBorder="1" applyProtection="1"/>
    <xf numFmtId="0" fontId="0" fillId="35" borderId="0" xfId="0" applyFill="1"/>
    <xf numFmtId="0" fontId="13" fillId="35" borderId="0" xfId="0" applyFont="1" applyFill="1"/>
    <xf numFmtId="0" fontId="5" fillId="35" borderId="0" xfId="0" applyFont="1" applyFill="1"/>
    <xf numFmtId="0" fontId="1" fillId="35" borderId="0" xfId="0" applyNumberFormat="1" applyFont="1" applyFill="1" applyBorder="1" applyAlignment="1" applyProtection="1">
      <alignment horizontal="left" indent="1"/>
      <protection hidden="1"/>
    </xf>
    <xf numFmtId="0" fontId="1" fillId="35" borderId="0" xfId="0" applyFont="1" applyFill="1" applyBorder="1" applyAlignment="1">
      <alignment horizontal="center"/>
    </xf>
    <xf numFmtId="0" fontId="10" fillId="35" borderId="0" xfId="0" quotePrefix="1" applyFont="1" applyFill="1" applyBorder="1" applyAlignment="1" applyProtection="1">
      <alignment horizontal="center"/>
      <protection hidden="1"/>
    </xf>
    <xf numFmtId="0" fontId="5" fillId="35" borderId="0" xfId="0" applyFont="1" applyFill="1" applyBorder="1" applyAlignment="1" applyProtection="1">
      <alignment horizontal="center"/>
      <protection hidden="1"/>
    </xf>
    <xf numFmtId="0" fontId="1" fillId="35" borderId="0" xfId="0" quotePrefix="1" applyFont="1" applyFill="1" applyBorder="1" applyAlignment="1" applyProtection="1">
      <alignment horizontal="center"/>
      <protection hidden="1"/>
    </xf>
    <xf numFmtId="0" fontId="0" fillId="35" borderId="0" xfId="0" applyFill="1" applyAlignment="1" applyProtection="1">
      <alignment horizontal="center"/>
      <protection hidden="1"/>
    </xf>
    <xf numFmtId="0" fontId="0" fillId="35" borderId="0" xfId="0" quotePrefix="1" applyFill="1" applyBorder="1" applyAlignment="1" applyProtection="1">
      <alignment horizontal="center"/>
      <protection hidden="1"/>
    </xf>
    <xf numFmtId="0" fontId="10" fillId="35" borderId="0" xfId="0" applyFont="1" applyFill="1" applyBorder="1" applyAlignment="1" applyProtection="1">
      <alignment horizontal="center"/>
      <protection hidden="1"/>
    </xf>
    <xf numFmtId="0" fontId="5" fillId="35" borderId="0" xfId="0" applyFont="1" applyFill="1" applyProtection="1">
      <protection hidden="1"/>
    </xf>
    <xf numFmtId="0" fontId="5" fillId="35" borderId="0" xfId="0" applyFont="1" applyFill="1" applyAlignment="1" applyProtection="1">
      <alignment horizontal="center"/>
      <protection hidden="1"/>
    </xf>
    <xf numFmtId="49" fontId="5" fillId="0" borderId="18" xfId="0" applyNumberFormat="1" applyFont="1" applyFill="1" applyBorder="1" applyAlignment="1" applyProtection="1">
      <alignment horizontal="right" indent="1"/>
    </xf>
    <xf numFmtId="1" fontId="0" fillId="0" borderId="18" xfId="0" applyNumberFormat="1" applyFill="1" applyBorder="1" applyAlignment="1" applyProtection="1">
      <alignment horizontal="right" indent="1"/>
    </xf>
    <xf numFmtId="49" fontId="19" fillId="0" borderId="24" xfId="0" applyNumberFormat="1" applyFont="1" applyFill="1" applyBorder="1" applyAlignment="1" applyProtection="1">
      <alignment horizontal="right" indent="1"/>
    </xf>
    <xf numFmtId="1" fontId="10" fillId="0" borderId="25" xfId="0" applyNumberFormat="1" applyFont="1" applyFill="1" applyBorder="1" applyAlignment="1" applyProtection="1">
      <alignment horizontal="right" indent="1"/>
    </xf>
    <xf numFmtId="1" fontId="1" fillId="0" borderId="25" xfId="0" applyNumberFormat="1" applyFont="1" applyFill="1" applyBorder="1" applyAlignment="1" applyProtection="1">
      <alignment horizontal="right" indent="1"/>
    </xf>
    <xf numFmtId="49" fontId="20" fillId="0" borderId="24" xfId="0" applyNumberFormat="1" applyFont="1" applyFill="1" applyBorder="1" applyAlignment="1" applyProtection="1">
      <alignment horizontal="right" indent="1"/>
    </xf>
    <xf numFmtId="0" fontId="0" fillId="35" borderId="46" xfId="0" applyFill="1" applyBorder="1" applyProtection="1">
      <protection locked="0"/>
    </xf>
    <xf numFmtId="0" fontId="0" fillId="35" borderId="47" xfId="0" applyFill="1" applyBorder="1" applyProtection="1">
      <protection locked="0"/>
    </xf>
    <xf numFmtId="49" fontId="5" fillId="0" borderId="33" xfId="0" applyNumberFormat="1" applyFont="1" applyFill="1" applyBorder="1" applyAlignment="1" applyProtection="1">
      <alignment horizontal="right" indent="1"/>
    </xf>
    <xf numFmtId="0" fontId="7" fillId="35" borderId="0" xfId="0" applyFont="1" applyFill="1" applyBorder="1" applyProtection="1">
      <protection hidden="1"/>
    </xf>
    <xf numFmtId="49" fontId="5" fillId="35" borderId="0" xfId="0" applyNumberFormat="1" applyFont="1" applyFill="1" applyBorder="1" applyAlignment="1" applyProtection="1">
      <alignment horizontal="center"/>
      <protection hidden="1"/>
    </xf>
    <xf numFmtId="0" fontId="5" fillId="35" borderId="0" xfId="0" applyFont="1" applyFill="1" applyBorder="1" applyProtection="1">
      <protection hidden="1"/>
    </xf>
    <xf numFmtId="0" fontId="16" fillId="34" borderId="0" xfId="0" applyFont="1" applyFill="1" applyBorder="1" applyAlignment="1" applyProtection="1">
      <alignment horizontal="left" wrapText="1" indent="1"/>
      <protection hidden="1"/>
    </xf>
    <xf numFmtId="1" fontId="19" fillId="0" borderId="24" xfId="0" applyNumberFormat="1" applyFont="1" applyFill="1" applyBorder="1" applyAlignment="1" applyProtection="1">
      <alignment horizontal="right" indent="1"/>
    </xf>
    <xf numFmtId="0" fontId="19" fillId="35" borderId="0" xfId="0" applyFont="1" applyFill="1" applyBorder="1" applyAlignment="1" applyProtection="1">
      <alignment horizontal="center"/>
      <protection hidden="1"/>
    </xf>
    <xf numFmtId="1" fontId="19" fillId="0" borderId="18" xfId="0" applyNumberFormat="1" applyFont="1" applyFill="1" applyBorder="1" applyAlignment="1" applyProtection="1">
      <alignment horizontal="right" indent="1"/>
    </xf>
    <xf numFmtId="1" fontId="19" fillId="0" borderId="34" xfId="0" applyNumberFormat="1" applyFont="1" applyFill="1" applyBorder="1" applyAlignment="1" applyProtection="1">
      <alignment horizontal="right" indent="1"/>
    </xf>
    <xf numFmtId="0" fontId="1" fillId="35" borderId="0" xfId="0" applyFont="1" applyFill="1" applyAlignment="1" applyProtection="1">
      <alignment horizontal="center"/>
      <protection hidden="1"/>
    </xf>
    <xf numFmtId="0" fontId="1" fillId="29" borderId="0" xfId="0" applyFont="1" applyFill="1"/>
    <xf numFmtId="0" fontId="1" fillId="35" borderId="0" xfId="0" applyFont="1" applyFill="1" applyBorder="1" applyProtection="1"/>
    <xf numFmtId="0" fontId="1" fillId="29" borderId="0" xfId="0" applyFont="1" applyFill="1" applyBorder="1" applyProtection="1"/>
    <xf numFmtId="49" fontId="19" fillId="0" borderId="18" xfId="0" applyNumberFormat="1" applyFont="1" applyFill="1" applyBorder="1" applyAlignment="1" applyProtection="1">
      <alignment horizontal="right" indent="1"/>
    </xf>
    <xf numFmtId="3" fontId="1" fillId="29" borderId="0" xfId="0" applyNumberFormat="1" applyFont="1" applyFill="1" applyAlignment="1" applyProtection="1">
      <alignment horizontal="center"/>
      <protection hidden="1"/>
    </xf>
    <xf numFmtId="4" fontId="5" fillId="29" borderId="19" xfId="0" applyNumberFormat="1" applyFont="1" applyFill="1" applyBorder="1" applyAlignment="1" applyProtection="1">
      <alignment horizontal="right"/>
      <protection locked="0"/>
    </xf>
    <xf numFmtId="4" fontId="5" fillId="29" borderId="20" xfId="0" applyNumberFormat="1" applyFont="1" applyFill="1" applyBorder="1" applyAlignment="1" applyProtection="1">
      <alignment horizontal="right"/>
      <protection locked="0"/>
    </xf>
    <xf numFmtId="4" fontId="0" fillId="0" borderId="19" xfId="0" applyNumberFormat="1" applyFill="1" applyBorder="1" applyAlignment="1" applyProtection="1">
      <protection locked="0"/>
    </xf>
    <xf numFmtId="4" fontId="0" fillId="0" borderId="19" xfId="0" applyNumberFormat="1" applyFill="1" applyBorder="1" applyAlignment="1" applyProtection="1">
      <alignment horizontal="right"/>
      <protection locked="0"/>
    </xf>
    <xf numFmtId="4" fontId="0" fillId="0" borderId="21" xfId="0" applyNumberFormat="1" applyFill="1" applyBorder="1" applyAlignment="1" applyProtection="1">
      <alignment horizontal="right"/>
      <protection locked="0"/>
    </xf>
    <xf numFmtId="4" fontId="0" fillId="29" borderId="23" xfId="0" applyNumberFormat="1" applyFill="1" applyBorder="1" applyAlignment="1" applyProtection="1">
      <protection locked="0"/>
    </xf>
    <xf numFmtId="4" fontId="5" fillId="29" borderId="21" xfId="0" applyNumberFormat="1" applyFont="1" applyFill="1" applyBorder="1" applyAlignment="1" applyProtection="1">
      <alignment horizontal="right"/>
      <protection locked="0"/>
    </xf>
    <xf numFmtId="4" fontId="5" fillId="29" borderId="19" xfId="0" applyNumberFormat="1" applyFont="1" applyFill="1" applyBorder="1" applyAlignment="1" applyProtection="1">
      <protection locked="0"/>
    </xf>
    <xf numFmtId="4" fontId="5" fillId="29" borderId="21" xfId="0" applyNumberFormat="1" applyFont="1" applyFill="1" applyBorder="1" applyAlignment="1" applyProtection="1">
      <protection locked="0"/>
    </xf>
    <xf numFmtId="4" fontId="0" fillId="0" borderId="21" xfId="0" applyNumberFormat="1" applyFill="1" applyBorder="1" applyAlignment="1" applyProtection="1">
      <protection locked="0"/>
    </xf>
    <xf numFmtId="4" fontId="0" fillId="29" borderId="27" xfId="0" applyNumberFormat="1" applyFill="1" applyBorder="1" applyAlignment="1" applyProtection="1">
      <protection locked="0"/>
    </xf>
    <xf numFmtId="4" fontId="5" fillId="29" borderId="52" xfId="0" applyNumberFormat="1" applyFont="1" applyFill="1" applyBorder="1" applyAlignment="1" applyProtection="1">
      <protection locked="0"/>
    </xf>
    <xf numFmtId="4" fontId="5" fillId="29" borderId="53" xfId="0" applyNumberFormat="1" applyFont="1" applyFill="1" applyBorder="1" applyAlignment="1" applyProtection="1">
      <protection locked="0"/>
    </xf>
    <xf numFmtId="49" fontId="1" fillId="30" borderId="0" xfId="0" applyNumberFormat="1" applyFont="1" applyFill="1" applyBorder="1" applyAlignment="1" applyProtection="1">
      <alignment horizontal="center"/>
    </xf>
    <xf numFmtId="0" fontId="1" fillId="30" borderId="0" xfId="0" applyFont="1" applyFill="1" applyBorder="1" applyAlignment="1" applyProtection="1">
      <alignment horizontal="center"/>
    </xf>
    <xf numFmtId="0" fontId="7" fillId="29" borderId="0" xfId="0" applyNumberFormat="1" applyFont="1" applyFill="1" applyBorder="1" applyAlignment="1" applyProtection="1">
      <alignment horizontal="center"/>
      <protection hidden="1"/>
    </xf>
    <xf numFmtId="49" fontId="1" fillId="31" borderId="24" xfId="0" applyNumberFormat="1" applyFont="1" applyFill="1" applyBorder="1" applyAlignment="1" applyProtection="1">
      <alignment horizontal="right" indent="1"/>
    </xf>
    <xf numFmtId="0" fontId="0" fillId="23" borderId="0" xfId="0" applyFill="1" applyProtection="1"/>
    <xf numFmtId="0" fontId="0" fillId="24" borderId="0" xfId="0" applyFill="1" applyProtection="1"/>
    <xf numFmtId="0" fontId="5" fillId="29" borderId="0" xfId="0" applyFont="1" applyFill="1" applyBorder="1" applyAlignment="1" applyProtection="1">
      <alignment horizontal="centerContinuous"/>
    </xf>
    <xf numFmtId="0" fontId="0" fillId="25" borderId="0" xfId="0" applyNumberFormat="1" applyFill="1" applyProtection="1"/>
    <xf numFmtId="0" fontId="1" fillId="33" borderId="0" xfId="0" applyFont="1" applyFill="1" applyProtection="1"/>
    <xf numFmtId="3" fontId="0" fillId="25" borderId="0" xfId="0" applyNumberFormat="1" applyFill="1" applyProtection="1"/>
    <xf numFmtId="0" fontId="5" fillId="33" borderId="0" xfId="0" applyFont="1" applyFill="1" applyProtection="1"/>
    <xf numFmtId="0" fontId="1" fillId="33" borderId="0" xfId="0" applyFont="1" applyFill="1" applyAlignment="1" applyProtection="1">
      <alignment horizontal="left" indent="1"/>
    </xf>
    <xf numFmtId="0" fontId="0" fillId="33" borderId="0" xfId="0" applyFill="1" applyProtection="1"/>
    <xf numFmtId="0" fontId="1" fillId="35" borderId="0" xfId="0" applyFont="1" applyFill="1" applyAlignment="1" applyProtection="1">
      <alignment horizontal="center"/>
    </xf>
    <xf numFmtId="0" fontId="1" fillId="35" borderId="0" xfId="0" applyFont="1" applyFill="1" applyProtection="1"/>
    <xf numFmtId="0" fontId="0" fillId="24" borderId="0" xfId="0" applyFill="1" applyAlignment="1" applyProtection="1">
      <alignment wrapText="1"/>
    </xf>
    <xf numFmtId="0" fontId="0" fillId="23" borderId="0" xfId="0" applyFill="1" applyAlignment="1" applyProtection="1">
      <alignment wrapText="1"/>
    </xf>
    <xf numFmtId="3" fontId="5" fillId="29" borderId="0" xfId="0" applyNumberFormat="1" applyFont="1" applyFill="1" applyAlignment="1" applyProtection="1">
      <alignment horizontal="center"/>
    </xf>
    <xf numFmtId="0" fontId="0" fillId="29" borderId="0" xfId="0" applyFill="1" applyAlignment="1" applyProtection="1">
      <alignment horizontal="center"/>
    </xf>
    <xf numFmtId="0" fontId="13" fillId="29" borderId="0" xfId="0" applyFont="1" applyFill="1" applyAlignment="1" applyProtection="1">
      <alignment horizontal="center"/>
    </xf>
    <xf numFmtId="0" fontId="13" fillId="33" borderId="0" xfId="0" applyFont="1" applyFill="1" applyProtection="1"/>
    <xf numFmtId="4" fontId="5" fillId="29" borderId="0" xfId="0" applyNumberFormat="1" applyFont="1" applyFill="1" applyBorder="1" applyProtection="1"/>
    <xf numFmtId="0" fontId="5" fillId="29" borderId="0" xfId="0" applyFont="1" applyFill="1" applyBorder="1" applyAlignment="1" applyProtection="1">
      <alignment horizontal="center"/>
      <protection locked="0" hidden="1"/>
    </xf>
    <xf numFmtId="0" fontId="2" fillId="29" borderId="0" xfId="31" applyFill="1" applyBorder="1" applyAlignment="1" applyProtection="1">
      <alignment horizontal="center"/>
      <protection locked="0" hidden="1"/>
    </xf>
    <xf numFmtId="0" fontId="10" fillId="29" borderId="0" xfId="0" applyFont="1" applyFill="1" applyBorder="1" applyAlignment="1" applyProtection="1">
      <alignment horizontal="center"/>
      <protection locked="0" hidden="1"/>
    </xf>
    <xf numFmtId="0" fontId="0" fillId="29" borderId="0" xfId="0" applyFill="1" applyBorder="1" applyAlignment="1" applyProtection="1">
      <alignment horizontal="center"/>
      <protection locked="0" hidden="1"/>
    </xf>
    <xf numFmtId="0" fontId="2" fillId="29" borderId="0" xfId="31" applyFill="1" applyAlignment="1" applyProtection="1">
      <alignment horizontal="center"/>
      <protection locked="0"/>
    </xf>
    <xf numFmtId="0" fontId="5" fillId="29" borderId="0" xfId="0" applyFont="1" applyFill="1" applyAlignment="1" applyProtection="1">
      <alignment horizontal="center"/>
      <protection locked="0" hidden="1"/>
    </xf>
    <xf numFmtId="0" fontId="0" fillId="35" borderId="0" xfId="0" applyFill="1" applyBorder="1" applyAlignment="1" applyProtection="1">
      <alignment horizontal="center"/>
      <protection locked="0" hidden="1"/>
    </xf>
    <xf numFmtId="0" fontId="18" fillId="29" borderId="0" xfId="0" applyFont="1" applyFill="1" applyBorder="1" applyAlignment="1" applyProtection="1">
      <alignment horizontal="center" wrapText="1"/>
      <protection locked="0" hidden="1"/>
    </xf>
    <xf numFmtId="0" fontId="0" fillId="29" borderId="0" xfId="0" applyFill="1" applyBorder="1" applyAlignment="1" applyProtection="1">
      <protection locked="0" hidden="1"/>
    </xf>
    <xf numFmtId="0" fontId="2" fillId="34" borderId="0" xfId="31" applyFill="1" applyBorder="1" applyAlignment="1" applyProtection="1">
      <alignment horizontal="left" wrapText="1"/>
      <protection locked="0" hidden="1"/>
    </xf>
    <xf numFmtId="0" fontId="16" fillId="34" borderId="0" xfId="0" applyFont="1" applyFill="1" applyBorder="1" applyAlignment="1" applyProtection="1">
      <alignment horizontal="center" wrapText="1"/>
      <protection locked="0" hidden="1"/>
    </xf>
    <xf numFmtId="0" fontId="2" fillId="34" borderId="0" xfId="31" applyFill="1" applyBorder="1" applyAlignment="1" applyProtection="1">
      <alignment horizontal="center" wrapText="1"/>
      <protection locked="0"/>
    </xf>
    <xf numFmtId="0" fontId="2" fillId="30" borderId="0" xfId="31" applyFill="1" applyBorder="1" applyAlignment="1" applyProtection="1">
      <alignment horizontal="center" wrapText="1"/>
      <protection locked="0" hidden="1"/>
    </xf>
    <xf numFmtId="0" fontId="15" fillId="30" borderId="0" xfId="0" applyFont="1" applyFill="1" applyBorder="1" applyAlignment="1" applyProtection="1">
      <alignment horizontal="center" wrapText="1"/>
      <protection locked="0" hidden="1"/>
    </xf>
    <xf numFmtId="0" fontId="18" fillId="29" borderId="0" xfId="0" applyFont="1" applyFill="1" applyBorder="1" applyAlignment="1" applyProtection="1">
      <alignment horizontal="center"/>
      <protection locked="0" hidden="1"/>
    </xf>
    <xf numFmtId="0" fontId="15" fillId="30" borderId="0" xfId="0" applyFont="1" applyFill="1" applyBorder="1" applyAlignment="1" applyProtection="1">
      <alignment horizontal="center"/>
      <protection locked="0" hidden="1"/>
    </xf>
    <xf numFmtId="0" fontId="18" fillId="35" borderId="0" xfId="0" applyFont="1" applyFill="1" applyBorder="1" applyAlignment="1" applyProtection="1">
      <alignment horizontal="center"/>
      <protection locked="0" hidden="1"/>
    </xf>
    <xf numFmtId="0" fontId="25" fillId="30" borderId="0" xfId="0" applyFont="1" applyFill="1" applyBorder="1" applyAlignment="1" applyProtection="1">
      <alignment horizontal="center" wrapText="1"/>
      <protection locked="0" hidden="1"/>
    </xf>
    <xf numFmtId="0" fontId="2" fillId="29" borderId="0" xfId="31" applyFill="1" applyAlignment="1" applyProtection="1">
      <alignment horizontal="center"/>
      <protection locked="0" hidden="1"/>
    </xf>
    <xf numFmtId="0" fontId="16" fillId="29" borderId="0" xfId="0" applyFont="1" applyFill="1" applyBorder="1" applyAlignment="1" applyProtection="1">
      <alignment horizontal="center" wrapText="1"/>
      <protection locked="0" hidden="1"/>
    </xf>
    <xf numFmtId="0" fontId="2" fillId="29" borderId="0" xfId="31" applyFill="1" applyBorder="1" applyAlignment="1" applyProtection="1">
      <alignment horizontal="center" wrapText="1"/>
      <protection locked="0" hidden="1"/>
    </xf>
    <xf numFmtId="0" fontId="16" fillId="30" borderId="0" xfId="0" applyFont="1" applyFill="1" applyBorder="1" applyAlignment="1" applyProtection="1">
      <alignment horizontal="center" wrapText="1"/>
      <protection locked="0" hidden="1"/>
    </xf>
    <xf numFmtId="0" fontId="13" fillId="29" borderId="0" xfId="0" applyFont="1" applyFill="1" applyBorder="1" applyAlignment="1" applyProtection="1">
      <alignment horizontal="center"/>
      <protection locked="0" hidden="1"/>
    </xf>
    <xf numFmtId="0" fontId="2" fillId="35" borderId="0" xfId="31" applyFill="1" applyBorder="1" applyAlignment="1" applyProtection="1">
      <protection locked="0"/>
    </xf>
    <xf numFmtId="0" fontId="1" fillId="29" borderId="0" xfId="0" applyFont="1" applyFill="1" applyBorder="1" applyAlignment="1" applyProtection="1">
      <alignment horizontal="center"/>
      <protection locked="0" hidden="1"/>
    </xf>
    <xf numFmtId="3" fontId="5" fillId="29" borderId="0" xfId="0" applyNumberFormat="1" applyFont="1" applyFill="1" applyBorder="1" applyProtection="1">
      <protection locked="0" hidden="1"/>
    </xf>
    <xf numFmtId="0" fontId="5" fillId="29" borderId="0" xfId="0" applyFont="1" applyFill="1" applyBorder="1" applyAlignment="1" applyProtection="1">
      <protection locked="0" hidden="1"/>
    </xf>
    <xf numFmtId="0" fontId="0" fillId="29" borderId="0" xfId="0" applyFill="1" applyBorder="1" applyAlignment="1" applyProtection="1">
      <alignment horizontal="left"/>
      <protection locked="0" hidden="1"/>
    </xf>
    <xf numFmtId="0" fontId="10" fillId="29" borderId="0" xfId="0" applyFont="1" applyFill="1" applyBorder="1" applyAlignment="1" applyProtection="1">
      <alignment horizontal="left"/>
      <protection locked="0"/>
    </xf>
    <xf numFmtId="0" fontId="5" fillId="29" borderId="0" xfId="0" applyFont="1" applyFill="1" applyAlignment="1" applyProtection="1">
      <protection locked="0" hidden="1"/>
    </xf>
    <xf numFmtId="0" fontId="16" fillId="30" borderId="0" xfId="0" applyFont="1" applyFill="1" applyBorder="1" applyAlignment="1" applyProtection="1">
      <alignment horizontal="left" wrapText="1"/>
      <protection locked="0" hidden="1"/>
    </xf>
    <xf numFmtId="0" fontId="0" fillId="29" borderId="0" xfId="0" applyFill="1" applyBorder="1" applyAlignment="1" applyProtection="1">
      <protection locked="0"/>
    </xf>
    <xf numFmtId="0" fontId="2" fillId="29" borderId="0" xfId="31" applyFill="1" applyBorder="1" applyAlignment="1" applyProtection="1">
      <alignment horizontal="left"/>
      <protection locked="0" hidden="1"/>
    </xf>
    <xf numFmtId="0" fontId="18" fillId="29" borderId="0" xfId="0" applyFont="1" applyFill="1" applyBorder="1" applyAlignment="1" applyProtection="1">
      <alignment wrapText="1"/>
      <protection locked="0" hidden="1"/>
    </xf>
    <xf numFmtId="0" fontId="1" fillId="29" borderId="0" xfId="0" applyNumberFormat="1" applyFont="1" applyFill="1" applyBorder="1" applyAlignment="1" applyProtection="1">
      <alignment horizontal="center"/>
      <protection locked="0" hidden="1"/>
    </xf>
    <xf numFmtId="0" fontId="5" fillId="29" borderId="0" xfId="0" applyNumberFormat="1" applyFont="1" applyFill="1" applyBorder="1" applyAlignment="1" applyProtection="1">
      <alignment horizontal="center"/>
      <protection locked="0" hidden="1"/>
    </xf>
    <xf numFmtId="0" fontId="2" fillId="29" borderId="0" xfId="31" applyNumberFormat="1" applyFill="1" applyBorder="1" applyAlignment="1" applyProtection="1">
      <alignment horizontal="center"/>
      <protection locked="0" hidden="1"/>
    </xf>
    <xf numFmtId="0" fontId="21" fillId="30" borderId="0" xfId="0" applyFont="1" applyFill="1" applyBorder="1" applyAlignment="1" applyProtection="1">
      <alignment horizontal="center" wrapText="1"/>
      <protection locked="0" hidden="1"/>
    </xf>
    <xf numFmtId="0" fontId="9" fillId="29" borderId="0" xfId="0" applyNumberFormat="1" applyFont="1" applyFill="1" applyBorder="1" applyAlignment="1" applyProtection="1">
      <alignment horizontal="center"/>
      <protection locked="0" hidden="1"/>
    </xf>
    <xf numFmtId="49" fontId="1" fillId="29" borderId="0" xfId="0" applyNumberFormat="1" applyFont="1" applyFill="1" applyBorder="1" applyAlignment="1" applyProtection="1">
      <alignment horizontal="center"/>
      <protection locked="0"/>
    </xf>
    <xf numFmtId="0" fontId="2" fillId="35" borderId="0" xfId="31" applyNumberFormat="1" applyFont="1" applyFill="1" applyBorder="1" applyAlignment="1" applyProtection="1">
      <alignment horizontal="center"/>
      <protection locked="0" hidden="1"/>
    </xf>
    <xf numFmtId="0" fontId="14" fillId="29" borderId="0" xfId="0" applyFont="1" applyFill="1" applyBorder="1" applyAlignment="1" applyProtection="1">
      <alignment horizontal="center"/>
      <protection locked="0" hidden="1"/>
    </xf>
    <xf numFmtId="0" fontId="15" fillId="30" borderId="0" xfId="0" applyFont="1" applyFill="1" applyBorder="1" applyAlignment="1" applyProtection="1">
      <alignment horizontal="center" wrapText="1"/>
      <protection locked="0"/>
    </xf>
    <xf numFmtId="0" fontId="21" fillId="30" borderId="0" xfId="0" applyFont="1" applyFill="1" applyBorder="1" applyAlignment="1" applyProtection="1">
      <alignment horizontal="center" wrapText="1"/>
      <protection locked="0"/>
    </xf>
    <xf numFmtId="0" fontId="0" fillId="29" borderId="0" xfId="0" applyFill="1" applyBorder="1" applyAlignment="1" applyProtection="1">
      <alignment horizontal="center" vertical="center"/>
      <protection locked="0" hidden="1"/>
    </xf>
    <xf numFmtId="0" fontId="2" fillId="29" borderId="0" xfId="31" applyFill="1" applyBorder="1" applyAlignment="1" applyProtection="1">
      <alignment horizontal="center"/>
      <protection locked="0"/>
    </xf>
    <xf numFmtId="0" fontId="16" fillId="29" borderId="0" xfId="0" applyFont="1" applyFill="1" applyBorder="1" applyAlignment="1" applyProtection="1">
      <alignment horizontal="center" wrapText="1"/>
      <protection locked="0"/>
    </xf>
    <xf numFmtId="0" fontId="15" fillId="29" borderId="0" xfId="0" applyFont="1" applyFill="1" applyBorder="1" applyAlignment="1" applyProtection="1">
      <alignment horizontal="center" wrapText="1"/>
      <protection locked="0" hidden="1"/>
    </xf>
    <xf numFmtId="0" fontId="0" fillId="29" borderId="0" xfId="0" applyFill="1" applyAlignment="1" applyProtection="1">
      <alignment horizontal="center"/>
      <protection locked="0"/>
    </xf>
    <xf numFmtId="0" fontId="5" fillId="35" borderId="0" xfId="0" applyFont="1" applyFill="1" applyBorder="1" applyAlignment="1" applyProtection="1">
      <alignment horizontal="center"/>
      <protection locked="0" hidden="1"/>
    </xf>
    <xf numFmtId="0" fontId="16" fillId="29" borderId="0" xfId="0" applyFont="1" applyFill="1" applyBorder="1" applyAlignment="1" applyProtection="1">
      <alignment horizontal="center"/>
      <protection locked="0" hidden="1"/>
    </xf>
    <xf numFmtId="0" fontId="10" fillId="30" borderId="0" xfId="0" applyFont="1" applyFill="1" applyBorder="1" applyAlignment="1" applyProtection="1">
      <alignment horizontal="center" wrapText="1"/>
      <protection locked="0" hidden="1"/>
    </xf>
    <xf numFmtId="0" fontId="0" fillId="29" borderId="0" xfId="0" applyFill="1" applyAlignment="1" applyProtection="1">
      <alignment horizontal="center"/>
      <protection locked="0" hidden="1"/>
    </xf>
    <xf numFmtId="0" fontId="19" fillId="29" borderId="0" xfId="0" applyFont="1" applyFill="1" applyBorder="1" applyAlignment="1" applyProtection="1">
      <alignment horizontal="center"/>
      <protection locked="0" hidden="1"/>
    </xf>
    <xf numFmtId="0" fontId="19" fillId="29" borderId="0" xfId="0" applyFont="1" applyFill="1" applyBorder="1" applyAlignment="1" applyProtection="1">
      <alignment horizontal="center" wrapText="1"/>
      <protection locked="0" hidden="1"/>
    </xf>
    <xf numFmtId="0" fontId="28" fillId="29" borderId="0" xfId="0" applyFont="1" applyFill="1" applyBorder="1" applyAlignment="1" applyProtection="1">
      <alignment horizontal="center"/>
      <protection locked="0" hidden="1"/>
    </xf>
    <xf numFmtId="0" fontId="19" fillId="29" borderId="0" xfId="0" applyFont="1" applyFill="1" applyBorder="1" applyAlignment="1" applyProtection="1">
      <alignment horizontal="center" vertical="justify" wrapText="1"/>
      <protection locked="0" hidden="1"/>
    </xf>
    <xf numFmtId="0" fontId="0" fillId="0" borderId="9" xfId="0" applyFill="1" applyBorder="1" applyAlignment="1" applyProtection="1">
      <protection locked="0" hidden="1"/>
    </xf>
    <xf numFmtId="0" fontId="0" fillId="29" borderId="0" xfId="0" applyFill="1" applyProtection="1">
      <protection locked="0" hidden="1"/>
    </xf>
    <xf numFmtId="0" fontId="5" fillId="29" borderId="39" xfId="0" applyFont="1" applyFill="1" applyBorder="1" applyAlignment="1" applyProtection="1">
      <alignment horizontal="center"/>
      <protection locked="0" hidden="1"/>
    </xf>
    <xf numFmtId="0" fontId="1" fillId="29" borderId="0" xfId="0" applyFont="1" applyFill="1" applyBorder="1" applyProtection="1">
      <protection locked="0" hidden="1"/>
    </xf>
    <xf numFmtId="0" fontId="7" fillId="29" borderId="0" xfId="0" applyNumberFormat="1" applyFont="1" applyFill="1" applyBorder="1" applyAlignment="1" applyProtection="1">
      <alignment horizontal="center"/>
      <protection locked="0" hidden="1"/>
    </xf>
    <xf numFmtId="0" fontId="5" fillId="29" borderId="0" xfId="0" applyFont="1" applyFill="1" applyBorder="1" applyProtection="1">
      <protection locked="0" hidden="1"/>
    </xf>
    <xf numFmtId="0" fontId="0" fillId="29" borderId="0" xfId="0" applyFill="1" applyBorder="1" applyProtection="1">
      <protection locked="0" hidden="1"/>
    </xf>
    <xf numFmtId="0" fontId="10" fillId="29" borderId="0" xfId="0" quotePrefix="1" applyFont="1" applyFill="1" applyBorder="1" applyAlignment="1" applyProtection="1">
      <alignment horizontal="center"/>
      <protection locked="0" hidden="1"/>
    </xf>
    <xf numFmtId="0" fontId="1" fillId="29" borderId="0" xfId="0" applyFont="1" applyFill="1" applyBorder="1" applyAlignment="1" applyProtection="1">
      <alignment horizontal="left" indent="1"/>
      <protection locked="0" hidden="1"/>
    </xf>
    <xf numFmtId="3" fontId="0" fillId="35" borderId="0" xfId="0" applyNumberFormat="1" applyFill="1" applyBorder="1" applyAlignment="1" applyProtection="1">
      <alignment horizontal="center"/>
      <protection hidden="1"/>
    </xf>
    <xf numFmtId="0" fontId="0" fillId="35" borderId="0" xfId="0" applyFill="1" applyProtection="1"/>
    <xf numFmtId="0" fontId="14" fillId="29" borderId="0" xfId="0" applyFont="1" applyFill="1" applyBorder="1" applyAlignment="1" applyProtection="1">
      <alignment horizontal="center"/>
    </xf>
    <xf numFmtId="0" fontId="0" fillId="0" borderId="0" xfId="0" applyAlignment="1">
      <alignment horizontal="center"/>
    </xf>
    <xf numFmtId="0" fontId="0" fillId="29" borderId="0" xfId="0" applyFill="1" applyBorder="1" applyAlignment="1" applyProtection="1">
      <alignment horizontal="center"/>
    </xf>
    <xf numFmtId="49" fontId="15" fillId="29" borderId="0" xfId="0" applyNumberFormat="1" applyFont="1" applyFill="1" applyBorder="1" applyAlignment="1" applyProtection="1">
      <alignment horizontal="center"/>
      <protection hidden="1"/>
    </xf>
    <xf numFmtId="49" fontId="5" fillId="30" borderId="0" xfId="0" applyNumberFormat="1" applyFont="1" applyFill="1" applyBorder="1" applyAlignment="1" applyProtection="1">
      <alignment horizontal="center"/>
    </xf>
    <xf numFmtId="0" fontId="0" fillId="27" borderId="0" xfId="0" applyFill="1" applyBorder="1" applyAlignment="1" applyProtection="1">
      <alignment horizontal="center"/>
    </xf>
    <xf numFmtId="0" fontId="0" fillId="29" borderId="0" xfId="0" applyFill="1" applyAlignment="1">
      <alignment horizontal="center"/>
    </xf>
    <xf numFmtId="49" fontId="44" fillId="0" borderId="32" xfId="0" applyNumberFormat="1" applyFont="1" applyFill="1" applyBorder="1" applyAlignment="1" applyProtection="1">
      <alignment horizontal="right" indent="1"/>
    </xf>
    <xf numFmtId="0" fontId="0" fillId="29" borderId="0" xfId="0" applyFill="1" applyBorder="1" applyAlignment="1"/>
    <xf numFmtId="49" fontId="15" fillId="30" borderId="0" xfId="0" applyNumberFormat="1" applyFont="1" applyFill="1" applyBorder="1" applyAlignment="1" applyProtection="1">
      <alignment horizontal="center" wrapText="1"/>
    </xf>
    <xf numFmtId="0" fontId="5" fillId="29" borderId="0" xfId="0" applyFont="1" applyFill="1" applyBorder="1" applyAlignment="1" applyProtection="1">
      <alignment horizontal="left" wrapText="1"/>
    </xf>
    <xf numFmtId="49" fontId="1" fillId="29" borderId="0" xfId="0" applyNumberFormat="1" applyFont="1" applyFill="1" applyAlignment="1">
      <alignment horizontal="left" indent="1"/>
    </xf>
    <xf numFmtId="3" fontId="5" fillId="29" borderId="0" xfId="0" applyNumberFormat="1" applyFont="1" applyFill="1" applyAlignment="1">
      <alignment horizontal="center"/>
    </xf>
    <xf numFmtId="0" fontId="5" fillId="29" borderId="0" xfId="0" applyFont="1" applyFill="1" applyAlignment="1">
      <alignment horizontal="left" wrapText="1"/>
    </xf>
    <xf numFmtId="49" fontId="16" fillId="30" borderId="0" xfId="0" applyNumberFormat="1" applyFont="1" applyFill="1" applyBorder="1" applyAlignment="1" applyProtection="1">
      <alignment horizontal="center"/>
    </xf>
    <xf numFmtId="0" fontId="13" fillId="29" borderId="0" xfId="0" applyFont="1" applyFill="1" applyBorder="1" applyAlignment="1" applyProtection="1">
      <alignment horizontal="center"/>
      <protection hidden="1"/>
    </xf>
    <xf numFmtId="0" fontId="13" fillId="29" borderId="0" xfId="0" applyFont="1" applyFill="1"/>
    <xf numFmtId="0" fontId="13" fillId="23" borderId="0" xfId="0" applyFont="1" applyFill="1"/>
    <xf numFmtId="0" fontId="13" fillId="24" borderId="0" xfId="0" applyFont="1" applyFill="1"/>
    <xf numFmtId="1" fontId="1" fillId="0" borderId="22" xfId="0" applyNumberFormat="1" applyFont="1" applyFill="1" applyBorder="1" applyAlignment="1" applyProtection="1">
      <alignment horizontal="right" indent="1"/>
    </xf>
    <xf numFmtId="0" fontId="2" fillId="35" borderId="0" xfId="31" applyFill="1" applyBorder="1" applyAlignment="1" applyProtection="1">
      <alignment horizontal="center"/>
      <protection locked="0" hidden="1"/>
    </xf>
    <xf numFmtId="0" fontId="7" fillId="29" borderId="0" xfId="0" applyNumberFormat="1" applyFont="1" applyFill="1" applyBorder="1" applyAlignment="1" applyProtection="1">
      <alignment horizontal="center"/>
      <protection hidden="1"/>
    </xf>
    <xf numFmtId="0" fontId="1" fillId="29" borderId="0" xfId="0" applyFont="1" applyFill="1" applyBorder="1" applyAlignment="1" applyProtection="1">
      <alignment horizontal="left"/>
      <protection locked="0"/>
    </xf>
    <xf numFmtId="0" fontId="46" fillId="30" borderId="0" xfId="31" applyFont="1" applyFill="1" applyBorder="1" applyAlignment="1" applyProtection="1">
      <protection locked="0"/>
    </xf>
    <xf numFmtId="0" fontId="30" fillId="29" borderId="0" xfId="0" applyFont="1" applyFill="1" applyAlignment="1" applyProtection="1">
      <protection hidden="1"/>
    </xf>
    <xf numFmtId="0" fontId="7" fillId="29" borderId="0" xfId="0" applyFont="1" applyFill="1" applyAlignment="1" applyProtection="1">
      <alignment horizontal="center"/>
      <protection hidden="1"/>
    </xf>
    <xf numFmtId="0" fontId="1" fillId="29" borderId="0" xfId="0" applyFont="1" applyFill="1" applyProtection="1"/>
    <xf numFmtId="0" fontId="7" fillId="29" borderId="0" xfId="0" applyFont="1" applyFill="1" applyAlignment="1" applyProtection="1">
      <alignment horizontal="centerContinuous"/>
      <protection hidden="1"/>
    </xf>
    <xf numFmtId="0" fontId="2" fillId="29" borderId="0" xfId="31" applyNumberFormat="1" applyFont="1" applyFill="1" applyBorder="1" applyAlignment="1" applyProtection="1">
      <alignment horizontal="center" vertical="center"/>
      <protection hidden="1"/>
    </xf>
    <xf numFmtId="0" fontId="7" fillId="29" borderId="0" xfId="0" applyNumberFormat="1" applyFont="1" applyFill="1" applyBorder="1" applyAlignment="1" applyProtection="1">
      <alignment horizontal="center" wrapText="1"/>
      <protection hidden="1"/>
    </xf>
    <xf numFmtId="0" fontId="7" fillId="29" borderId="0" xfId="0" applyNumberFormat="1" applyFont="1" applyFill="1" applyBorder="1" applyAlignment="1" applyProtection="1">
      <alignment horizontal="center" wrapText="1"/>
    </xf>
    <xf numFmtId="0" fontId="28" fillId="29" borderId="0" xfId="0" applyFont="1" applyFill="1" applyBorder="1"/>
    <xf numFmtId="0" fontId="28" fillId="29" borderId="0" xfId="0" applyFont="1" applyFill="1"/>
    <xf numFmtId="0" fontId="47" fillId="29" borderId="0" xfId="0" applyNumberFormat="1" applyFont="1" applyFill="1" applyBorder="1" applyAlignment="1" applyProtection="1">
      <alignment horizontal="center"/>
      <protection hidden="1"/>
    </xf>
    <xf numFmtId="0" fontId="27" fillId="29" borderId="0" xfId="0" applyFont="1" applyFill="1" applyBorder="1"/>
    <xf numFmtId="0" fontId="27" fillId="29" borderId="0" xfId="0" applyFont="1" applyFill="1"/>
    <xf numFmtId="0" fontId="19" fillId="29" borderId="0" xfId="0" applyFont="1" applyFill="1" applyBorder="1"/>
    <xf numFmtId="0" fontId="47" fillId="29" borderId="0" xfId="0" applyFont="1" applyFill="1" applyBorder="1" applyProtection="1">
      <protection hidden="1"/>
    </xf>
    <xf numFmtId="0" fontId="47" fillId="29" borderId="0" xfId="0" applyFont="1" applyFill="1" applyBorder="1" applyAlignment="1" applyProtection="1">
      <alignment horizontal="center"/>
      <protection locked="0" hidden="1"/>
    </xf>
    <xf numFmtId="0" fontId="1" fillId="30" borderId="0" xfId="0" applyFont="1" applyFill="1" applyBorder="1" applyAlignment="1" applyProtection="1">
      <alignment horizontal="center"/>
      <protection hidden="1"/>
    </xf>
    <xf numFmtId="1" fontId="1" fillId="0" borderId="24" xfId="0" applyNumberFormat="1" applyFont="1" applyFill="1" applyBorder="1" applyAlignment="1" applyProtection="1">
      <alignment horizontal="right" indent="1"/>
    </xf>
    <xf numFmtId="49" fontId="1" fillId="29" borderId="0" xfId="0" applyNumberFormat="1" applyFont="1" applyFill="1" applyBorder="1" applyAlignment="1" applyProtection="1">
      <alignment horizontal="right" indent="1"/>
      <protection locked="0" hidden="1"/>
    </xf>
    <xf numFmtId="49" fontId="0" fillId="29" borderId="0" xfId="0" applyNumberFormat="1" applyFill="1" applyBorder="1" applyAlignment="1" applyProtection="1">
      <alignment horizontal="right" indent="1"/>
      <protection locked="0" hidden="1"/>
    </xf>
    <xf numFmtId="0" fontId="1" fillId="29" borderId="0" xfId="0" quotePrefix="1" applyFont="1" applyFill="1" applyBorder="1" applyAlignment="1" applyProtection="1">
      <alignment horizontal="center"/>
      <protection hidden="1"/>
    </xf>
    <xf numFmtId="20" fontId="5" fillId="29" borderId="0" xfId="0" applyNumberFormat="1" applyFont="1" applyFill="1" applyBorder="1" applyAlignment="1" applyProtection="1">
      <alignment horizontal="center"/>
    </xf>
    <xf numFmtId="17" fontId="5" fillId="29" borderId="0" xfId="0" quotePrefix="1" applyNumberFormat="1" applyFont="1" applyFill="1" applyBorder="1" applyAlignment="1" applyProtection="1">
      <alignment horizontal="center"/>
    </xf>
    <xf numFmtId="0" fontId="16" fillId="29" borderId="0" xfId="0" applyFont="1" applyFill="1" applyBorder="1" applyAlignment="1" applyProtection="1">
      <alignment horizontal="center" wrapText="1"/>
    </xf>
    <xf numFmtId="0" fontId="1" fillId="29" borderId="0" xfId="0" applyFont="1" applyFill="1" applyBorder="1" applyAlignment="1" applyProtection="1">
      <alignment horizontal="center" wrapText="1"/>
    </xf>
    <xf numFmtId="0" fontId="1" fillId="29" borderId="0" xfId="0" applyFont="1" applyFill="1" applyAlignment="1" applyProtection="1">
      <alignment horizontal="left" wrapText="1" indent="1"/>
    </xf>
    <xf numFmtId="49" fontId="15" fillId="30" borderId="0" xfId="0" applyNumberFormat="1" applyFont="1" applyFill="1" applyBorder="1" applyAlignment="1" applyProtection="1">
      <alignment horizontal="center"/>
    </xf>
    <xf numFmtId="49" fontId="5" fillId="30" borderId="0" xfId="0" applyNumberFormat="1" applyFont="1" applyFill="1" applyBorder="1" applyAlignment="1" applyProtection="1">
      <alignment horizontal="center"/>
      <protection hidden="1"/>
    </xf>
    <xf numFmtId="3" fontId="1" fillId="29" borderId="0" xfId="0" applyNumberFormat="1" applyFont="1" applyFill="1" applyAlignment="1">
      <alignment horizontal="center" wrapText="1"/>
    </xf>
    <xf numFmtId="165" fontId="1" fillId="35" borderId="0" xfId="0" applyNumberFormat="1" applyFont="1" applyFill="1" applyBorder="1" applyAlignment="1" applyProtection="1">
      <alignment horizontal="center"/>
      <protection hidden="1"/>
    </xf>
    <xf numFmtId="3" fontId="1" fillId="35" borderId="0" xfId="0" applyNumberFormat="1" applyFont="1" applyFill="1" applyBorder="1" applyAlignment="1" applyProtection="1">
      <alignment horizontal="center"/>
      <protection hidden="1"/>
    </xf>
    <xf numFmtId="4" fontId="1" fillId="35" borderId="0" xfId="0" applyNumberFormat="1" applyFont="1" applyFill="1" applyBorder="1" applyAlignment="1" applyProtection="1">
      <alignment horizontal="center"/>
      <protection hidden="1"/>
    </xf>
    <xf numFmtId="3" fontId="5" fillId="30" borderId="0" xfId="0" applyNumberFormat="1" applyFont="1" applyFill="1" applyBorder="1" applyAlignment="1" applyProtection="1">
      <alignment horizontal="center" wrapText="1"/>
    </xf>
    <xf numFmtId="1" fontId="5" fillId="31" borderId="24" xfId="0" applyNumberFormat="1" applyFont="1" applyFill="1" applyBorder="1" applyAlignment="1" applyProtection="1">
      <alignment horizontal="right" indent="1"/>
    </xf>
    <xf numFmtId="1" fontId="5" fillId="31" borderId="24" xfId="0" applyNumberFormat="1" applyFont="1" applyFill="1" applyBorder="1" applyAlignment="1" applyProtection="1">
      <alignment horizontal="center"/>
    </xf>
    <xf numFmtId="1" fontId="5" fillId="31" borderId="33" xfId="0" applyNumberFormat="1" applyFont="1" applyFill="1" applyBorder="1" applyAlignment="1" applyProtection="1">
      <alignment horizontal="right" indent="1"/>
    </xf>
    <xf numFmtId="1" fontId="1" fillId="31" borderId="25" xfId="0" applyNumberFormat="1" applyFont="1" applyFill="1" applyBorder="1" applyAlignment="1" applyProtection="1">
      <alignment horizontal="right" indent="1"/>
    </xf>
    <xf numFmtId="1" fontId="5" fillId="31" borderId="18" xfId="0" applyNumberFormat="1" applyFont="1" applyFill="1" applyBorder="1" applyAlignment="1" applyProtection="1">
      <alignment horizontal="right" indent="1"/>
    </xf>
    <xf numFmtId="1" fontId="19" fillId="31" borderId="26" xfId="0" applyNumberFormat="1" applyFont="1" applyFill="1" applyBorder="1" applyAlignment="1" applyProtection="1">
      <alignment horizontal="right" indent="1"/>
    </xf>
    <xf numFmtId="0" fontId="1" fillId="29" borderId="0" xfId="0" applyNumberFormat="1" applyFont="1" applyFill="1" applyBorder="1" applyAlignment="1" applyProtection="1">
      <alignment horizontal="left" indent="1"/>
    </xf>
    <xf numFmtId="0" fontId="0" fillId="35" borderId="0" xfId="0" applyFill="1" applyBorder="1" applyProtection="1">
      <protection hidden="1"/>
    </xf>
    <xf numFmtId="0" fontId="5" fillId="35" borderId="0" xfId="0" applyNumberFormat="1" applyFont="1" applyFill="1" applyBorder="1" applyAlignment="1" applyProtection="1">
      <protection hidden="1"/>
    </xf>
    <xf numFmtId="0" fontId="1" fillId="35" borderId="0" xfId="0" applyNumberFormat="1" applyFont="1" applyFill="1" applyBorder="1" applyAlignment="1" applyProtection="1">
      <alignment horizontal="left"/>
      <protection hidden="1"/>
    </xf>
    <xf numFmtId="0" fontId="28" fillId="35" borderId="0" xfId="0" applyFont="1" applyFill="1" applyBorder="1" applyAlignment="1" applyProtection="1">
      <alignment horizontal="left" wrapText="1" indent="1"/>
      <protection hidden="1"/>
    </xf>
    <xf numFmtId="0" fontId="19" fillId="35" borderId="0" xfId="0" applyFont="1" applyFill="1" applyBorder="1" applyAlignment="1" applyProtection="1">
      <alignment wrapText="1"/>
      <protection hidden="1"/>
    </xf>
    <xf numFmtId="0" fontId="1" fillId="29" borderId="0" xfId="0" applyFont="1" applyFill="1" applyBorder="1" applyAlignment="1" applyProtection="1">
      <alignment horizontal="left" vertical="center" indent="1"/>
      <protection hidden="1"/>
    </xf>
    <xf numFmtId="0" fontId="7" fillId="29" borderId="0" xfId="0" applyNumberFormat="1" applyFont="1" applyFill="1" applyBorder="1" applyAlignment="1" applyProtection="1">
      <alignment horizontal="center"/>
      <protection hidden="1"/>
    </xf>
    <xf numFmtId="4" fontId="30" fillId="29" borderId="0" xfId="0" applyNumberFormat="1" applyFont="1" applyFill="1" applyBorder="1" applyProtection="1"/>
    <xf numFmtId="0" fontId="13" fillId="23" borderId="0" xfId="0" applyFont="1" applyFill="1" applyProtection="1"/>
    <xf numFmtId="0" fontId="13" fillId="24" borderId="0" xfId="0" applyFont="1" applyFill="1" applyProtection="1"/>
    <xf numFmtId="0" fontId="48" fillId="29" borderId="0" xfId="0" applyFont="1" applyFill="1" applyAlignment="1">
      <alignment horizontal="left"/>
    </xf>
    <xf numFmtId="0" fontId="48" fillId="29" borderId="0" xfId="0" applyFont="1" applyFill="1" applyProtection="1">
      <protection hidden="1"/>
    </xf>
    <xf numFmtId="0" fontId="48" fillId="29" borderId="0" xfId="0" applyFont="1" applyFill="1" applyBorder="1" applyProtection="1">
      <protection hidden="1"/>
    </xf>
    <xf numFmtId="0" fontId="48" fillId="23" borderId="0" xfId="0" applyFont="1" applyFill="1"/>
    <xf numFmtId="0" fontId="48" fillId="24" borderId="0" xfId="0" applyFont="1" applyFill="1"/>
    <xf numFmtId="0" fontId="0" fillId="29" borderId="0" xfId="0" applyFill="1" applyBorder="1" applyAlignment="1" applyProtection="1">
      <protection hidden="1"/>
    </xf>
    <xf numFmtId="0" fontId="14" fillId="29" borderId="0" xfId="0" applyFont="1" applyFill="1" applyBorder="1" applyAlignment="1" applyProtection="1">
      <alignment horizontal="center"/>
    </xf>
    <xf numFmtId="0" fontId="6" fillId="29" borderId="0" xfId="0" applyFont="1" applyFill="1" applyBorder="1" applyAlignment="1" applyProtection="1">
      <protection hidden="1"/>
    </xf>
    <xf numFmtId="0" fontId="0" fillId="29" borderId="0" xfId="0" applyFill="1" applyAlignment="1" applyProtection="1">
      <alignment horizontal="left" indent="1"/>
      <protection hidden="1"/>
    </xf>
    <xf numFmtId="0" fontId="5" fillId="29" borderId="0" xfId="0" applyFont="1" applyFill="1" applyAlignment="1" applyProtection="1">
      <alignment horizontal="left"/>
      <protection hidden="1"/>
    </xf>
    <xf numFmtId="0" fontId="1" fillId="23" borderId="0" xfId="0" applyFont="1" applyFill="1" applyProtection="1"/>
    <xf numFmtId="0" fontId="1" fillId="24" borderId="0" xfId="0" applyFont="1" applyFill="1" applyProtection="1"/>
    <xf numFmtId="0" fontId="1" fillId="0" borderId="0" xfId="0" applyFont="1" applyProtection="1"/>
    <xf numFmtId="49" fontId="5" fillId="35" borderId="0" xfId="0" applyNumberFormat="1" applyFont="1" applyFill="1" applyBorder="1" applyAlignment="1" applyProtection="1">
      <alignment horizontal="center"/>
    </xf>
    <xf numFmtId="1" fontId="30" fillId="29" borderId="0" xfId="0" applyNumberFormat="1" applyFont="1" applyFill="1" applyBorder="1" applyAlignment="1" applyProtection="1">
      <alignment horizontal="center"/>
    </xf>
    <xf numFmtId="0" fontId="5" fillId="23" borderId="0" xfId="0" applyFont="1" applyFill="1"/>
    <xf numFmtId="0" fontId="5" fillId="24" borderId="0" xfId="0" applyFont="1" applyFill="1"/>
    <xf numFmtId="0" fontId="1" fillId="23" borderId="0" xfId="0" applyFont="1" applyFill="1"/>
    <xf numFmtId="0" fontId="1" fillId="24" borderId="0" xfId="0" applyFont="1" applyFill="1"/>
    <xf numFmtId="0" fontId="5" fillId="29" borderId="0" xfId="0" applyNumberFormat="1" applyFont="1" applyFill="1" applyBorder="1" applyAlignment="1" applyProtection="1">
      <alignment horizontal="left" wrapText="1"/>
      <protection hidden="1"/>
    </xf>
    <xf numFmtId="0" fontId="5" fillId="35" borderId="0" xfId="0" applyFont="1" applyFill="1" applyBorder="1" applyAlignment="1" applyProtection="1">
      <alignment horizontal="center" wrapText="1"/>
    </xf>
    <xf numFmtId="0" fontId="10" fillId="29" borderId="0" xfId="0" applyFont="1" applyFill="1" applyBorder="1" applyAlignment="1" applyProtection="1">
      <alignment horizontal="center"/>
      <protection locked="0"/>
    </xf>
    <xf numFmtId="49" fontId="10" fillId="30" borderId="0" xfId="0" applyNumberFormat="1" applyFont="1" applyFill="1" applyBorder="1" applyAlignment="1" applyProtection="1">
      <alignment horizontal="center"/>
    </xf>
    <xf numFmtId="49" fontId="10" fillId="30" borderId="0" xfId="0" applyNumberFormat="1" applyFont="1" applyFill="1" applyBorder="1" applyAlignment="1" applyProtection="1">
      <alignment horizontal="left"/>
    </xf>
    <xf numFmtId="0" fontId="0" fillId="29" borderId="0" xfId="0" applyFill="1" applyBorder="1" applyAlignment="1" applyProtection="1">
      <alignment horizontal="center"/>
      <protection locked="0"/>
    </xf>
    <xf numFmtId="0" fontId="7" fillId="30" borderId="0" xfId="0" applyFont="1" applyFill="1" applyBorder="1" applyAlignment="1" applyProtection="1">
      <alignment horizontal="left" wrapText="1"/>
      <protection hidden="1"/>
    </xf>
    <xf numFmtId="0" fontId="5" fillId="31" borderId="67" xfId="0" applyFont="1" applyFill="1" applyBorder="1" applyAlignment="1" applyProtection="1">
      <alignment horizontal="center"/>
    </xf>
    <xf numFmtId="0" fontId="5" fillId="25" borderId="9" xfId="0" applyNumberFormat="1" applyFont="1" applyFill="1" applyBorder="1" applyAlignment="1" applyProtection="1">
      <alignment horizontal="center" vertical="center"/>
      <protection hidden="1"/>
    </xf>
    <xf numFmtId="1" fontId="19" fillId="31" borderId="61" xfId="0" applyNumberFormat="1" applyFont="1" applyFill="1" applyBorder="1" applyAlignment="1" applyProtection="1">
      <alignment horizontal="right" indent="1"/>
    </xf>
    <xf numFmtId="1" fontId="1" fillId="31" borderId="61" xfId="0" applyNumberFormat="1" applyFont="1" applyFill="1" applyBorder="1" applyAlignment="1" applyProtection="1">
      <alignment horizontal="right" indent="1"/>
    </xf>
    <xf numFmtId="0" fontId="0" fillId="29" borderId="0" xfId="0" applyFill="1" applyBorder="1" applyAlignment="1" applyProtection="1">
      <protection hidden="1"/>
    </xf>
    <xf numFmtId="165" fontId="1" fillId="29" borderId="0" xfId="0" applyNumberFormat="1" applyFont="1" applyFill="1" applyBorder="1" applyAlignment="1" applyProtection="1">
      <alignment horizontal="center"/>
      <protection hidden="1"/>
    </xf>
    <xf numFmtId="0" fontId="5" fillId="31" borderId="58" xfId="0" applyFont="1" applyFill="1" applyBorder="1" applyProtection="1">
      <protection hidden="1"/>
    </xf>
    <xf numFmtId="49" fontId="5" fillId="31" borderId="24" xfId="0" applyNumberFormat="1" applyFont="1" applyFill="1" applyBorder="1" applyAlignment="1" applyProtection="1">
      <alignment horizontal="right" indent="1"/>
    </xf>
    <xf numFmtId="1" fontId="19" fillId="31" borderId="24" xfId="0" applyNumberFormat="1" applyFont="1" applyFill="1" applyBorder="1" applyAlignment="1" applyProtection="1">
      <alignment horizontal="right" indent="1"/>
    </xf>
    <xf numFmtId="1" fontId="1" fillId="31" borderId="18" xfId="0" applyNumberFormat="1" applyFont="1" applyFill="1" applyBorder="1" applyAlignment="1" applyProtection="1">
      <alignment horizontal="right" indent="1"/>
    </xf>
    <xf numFmtId="1" fontId="1" fillId="0" borderId="61" xfId="0" applyNumberFormat="1" applyFont="1" applyFill="1" applyBorder="1" applyAlignment="1" applyProtection="1">
      <alignment horizontal="right" indent="1"/>
    </xf>
    <xf numFmtId="1" fontId="5" fillId="0" borderId="72" xfId="0" applyNumberFormat="1" applyFont="1" applyFill="1" applyBorder="1" applyAlignment="1" applyProtection="1">
      <alignment horizontal="right" indent="1"/>
    </xf>
    <xf numFmtId="4" fontId="0" fillId="0" borderId="70" xfId="0" applyNumberFormat="1" applyFill="1" applyBorder="1" applyAlignment="1" applyProtection="1">
      <alignment horizontal="right"/>
      <protection locked="0"/>
    </xf>
    <xf numFmtId="4" fontId="0" fillId="0" borderId="71" xfId="0" applyNumberFormat="1" applyFill="1" applyBorder="1" applyAlignment="1" applyProtection="1">
      <alignment horizontal="right"/>
      <protection locked="0"/>
    </xf>
    <xf numFmtId="1" fontId="5" fillId="0" borderId="73" xfId="0" applyNumberFormat="1" applyFont="1" applyFill="1" applyBorder="1" applyAlignment="1" applyProtection="1">
      <alignment horizontal="right" indent="1"/>
    </xf>
    <xf numFmtId="1" fontId="23" fillId="0" borderId="73" xfId="0" applyNumberFormat="1" applyFont="1" applyFill="1" applyBorder="1" applyAlignment="1" applyProtection="1">
      <alignment horizontal="right" indent="1"/>
    </xf>
    <xf numFmtId="49" fontId="44" fillId="0" borderId="34" xfId="0" applyNumberFormat="1" applyFont="1" applyFill="1" applyBorder="1" applyAlignment="1" applyProtection="1">
      <alignment horizontal="right" indent="1"/>
    </xf>
    <xf numFmtId="1" fontId="0" fillId="31" borderId="61" xfId="0" applyNumberFormat="1" applyFill="1" applyBorder="1" applyAlignment="1" applyProtection="1">
      <alignment horizontal="right" indent="1"/>
    </xf>
    <xf numFmtId="0" fontId="5" fillId="31" borderId="62" xfId="0" applyFont="1" applyFill="1" applyBorder="1" applyAlignment="1" applyProtection="1">
      <alignment horizontal="center"/>
    </xf>
    <xf numFmtId="1" fontId="5" fillId="31" borderId="59" xfId="0" applyNumberFormat="1" applyFont="1" applyFill="1" applyBorder="1" applyAlignment="1" applyProtection="1">
      <alignment horizontal="right" indent="1"/>
    </xf>
    <xf numFmtId="0" fontId="1" fillId="31" borderId="39" xfId="0" applyFont="1" applyFill="1" applyBorder="1"/>
    <xf numFmtId="0" fontId="1" fillId="31" borderId="0" xfId="0" applyFont="1" applyFill="1" applyBorder="1"/>
    <xf numFmtId="0" fontId="0" fillId="31" borderId="9" xfId="0" applyFill="1" applyBorder="1" applyAlignment="1" applyProtection="1">
      <protection locked="0" hidden="1"/>
    </xf>
    <xf numFmtId="0" fontId="11" fillId="29" borderId="0" xfId="0" applyFont="1" applyFill="1"/>
    <xf numFmtId="0" fontId="11" fillId="29" borderId="12" xfId="0" applyFont="1" applyFill="1" applyBorder="1"/>
    <xf numFmtId="0" fontId="0" fillId="29" borderId="12" xfId="0" applyFill="1" applyBorder="1"/>
    <xf numFmtId="0" fontId="11" fillId="29" borderId="15" xfId="0" applyFont="1" applyFill="1" applyBorder="1"/>
    <xf numFmtId="0" fontId="0" fillId="29" borderId="15" xfId="0" applyFill="1" applyBorder="1"/>
    <xf numFmtId="0" fontId="5" fillId="31" borderId="9" xfId="0" applyNumberFormat="1" applyFont="1" applyFill="1" applyBorder="1" applyAlignment="1" applyProtection="1">
      <alignment horizontal="center"/>
      <protection hidden="1"/>
    </xf>
    <xf numFmtId="3" fontId="0" fillId="29" borderId="0" xfId="0" applyNumberFormat="1" applyFill="1" applyBorder="1" applyAlignment="1" applyProtection="1">
      <alignment horizontal="center"/>
      <protection locked="0" hidden="1"/>
    </xf>
    <xf numFmtId="0" fontId="0" fillId="29" borderId="0" xfId="0" applyFill="1" applyBorder="1" applyAlignment="1" applyProtection="1">
      <protection hidden="1"/>
    </xf>
    <xf numFmtId="49" fontId="0" fillId="29" borderId="0" xfId="0" applyNumberFormat="1" applyFill="1" applyBorder="1" applyAlignment="1" applyProtection="1">
      <alignment horizontal="center"/>
      <protection locked="0" hidden="1"/>
    </xf>
    <xf numFmtId="0" fontId="1" fillId="29" borderId="0" xfId="0" applyFont="1" applyFill="1" applyBorder="1" applyAlignment="1" applyProtection="1">
      <protection locked="0" hidden="1"/>
    </xf>
    <xf numFmtId="3" fontId="10" fillId="30" borderId="0" xfId="0" applyNumberFormat="1" applyFont="1" applyFill="1" applyBorder="1" applyAlignment="1" applyProtection="1">
      <alignment horizontal="center" wrapText="1"/>
    </xf>
    <xf numFmtId="49" fontId="5" fillId="30" borderId="0" xfId="0" applyNumberFormat="1" applyFont="1" applyFill="1" applyBorder="1" applyAlignment="1" applyProtection="1">
      <alignment horizontal="center" wrapText="1"/>
      <protection locked="0"/>
    </xf>
    <xf numFmtId="0" fontId="2" fillId="29" borderId="0" xfId="31" applyFont="1" applyFill="1" applyBorder="1" applyAlignment="1" applyProtection="1">
      <alignment horizontal="center"/>
      <protection locked="0" hidden="1"/>
    </xf>
    <xf numFmtId="0" fontId="5" fillId="29" borderId="0" xfId="0" applyFont="1" applyFill="1" applyBorder="1" applyAlignment="1" applyProtection="1">
      <alignment vertical="center"/>
      <protection hidden="1"/>
    </xf>
    <xf numFmtId="0" fontId="2" fillId="0" borderId="0" xfId="31" applyFill="1" applyAlignment="1" applyProtection="1"/>
    <xf numFmtId="4" fontId="0" fillId="29" borderId="23" xfId="0" applyNumberFormat="1" applyFill="1" applyBorder="1" applyAlignment="1" applyProtection="1">
      <alignment horizontal="right"/>
      <protection locked="0"/>
    </xf>
    <xf numFmtId="4" fontId="0" fillId="29" borderId="27" xfId="0" applyNumberFormat="1" applyFill="1" applyBorder="1" applyAlignment="1" applyProtection="1">
      <alignment horizontal="right"/>
      <protection locked="0"/>
    </xf>
    <xf numFmtId="0" fontId="0" fillId="29" borderId="0" xfId="0" applyFill="1" applyBorder="1" applyAlignment="1" applyProtection="1">
      <protection hidden="1"/>
    </xf>
    <xf numFmtId="3" fontId="0" fillId="25" borderId="76" xfId="0" applyNumberFormat="1" applyFill="1" applyBorder="1" applyAlignment="1" applyProtection="1">
      <alignment horizontal="right" indent="1"/>
      <protection locked="0" hidden="1"/>
    </xf>
    <xf numFmtId="0" fontId="50" fillId="0" borderId="0" xfId="0" applyFont="1"/>
    <xf numFmtId="0" fontId="5" fillId="31" borderId="0" xfId="0" applyFont="1" applyFill="1" applyAlignment="1">
      <alignment horizontal="left"/>
    </xf>
    <xf numFmtId="0" fontId="4" fillId="31" borderId="0" xfId="0" applyFont="1" applyFill="1" applyAlignment="1">
      <alignment horizontal="center"/>
    </xf>
    <xf numFmtId="49" fontId="1" fillId="31" borderId="26" xfId="0" applyNumberFormat="1" applyFont="1" applyFill="1" applyBorder="1" applyAlignment="1" applyProtection="1">
      <alignment horizontal="right" indent="1"/>
    </xf>
    <xf numFmtId="49" fontId="5" fillId="31" borderId="26" xfId="0" applyNumberFormat="1" applyFont="1" applyFill="1" applyBorder="1" applyAlignment="1" applyProtection="1">
      <alignment horizontal="right" indent="1"/>
    </xf>
    <xf numFmtId="1" fontId="1" fillId="25" borderId="56" xfId="0" applyNumberFormat="1" applyFont="1" applyFill="1" applyBorder="1" applyAlignment="1" applyProtection="1">
      <alignment horizontal="right" indent="1"/>
      <protection locked="0" hidden="1"/>
    </xf>
    <xf numFmtId="1" fontId="1" fillId="25" borderId="7" xfId="0" applyNumberFormat="1" applyFont="1" applyFill="1" applyBorder="1" applyAlignment="1" applyProtection="1">
      <alignment horizontal="center"/>
      <protection locked="0" hidden="1"/>
    </xf>
    <xf numFmtId="1" fontId="1" fillId="25" borderId="76" xfId="0" applyNumberFormat="1" applyFont="1" applyFill="1" applyBorder="1" applyAlignment="1" applyProtection="1">
      <alignment horizontal="center"/>
      <protection locked="0" hidden="1"/>
    </xf>
    <xf numFmtId="1" fontId="1" fillId="25" borderId="8" xfId="0" applyNumberFormat="1" applyFont="1" applyFill="1" applyBorder="1" applyAlignment="1" applyProtection="1">
      <alignment horizontal="center"/>
      <protection locked="0" hidden="1"/>
    </xf>
    <xf numFmtId="49" fontId="15" fillId="30" borderId="0" xfId="36" applyNumberFormat="1" applyFont="1" applyFill="1" applyBorder="1" applyAlignment="1" applyProtection="1">
      <alignment horizontal="center"/>
    </xf>
    <xf numFmtId="0" fontId="5" fillId="29" borderId="0" xfId="0" applyFont="1" applyFill="1" applyAlignment="1">
      <alignment horizontal="center" wrapText="1"/>
    </xf>
    <xf numFmtId="0" fontId="16" fillId="29" borderId="0" xfId="0" applyFont="1" applyFill="1" applyBorder="1" applyAlignment="1" applyProtection="1">
      <alignment horizontal="left" wrapText="1" indent="1"/>
    </xf>
    <xf numFmtId="0" fontId="1" fillId="29" borderId="0" xfId="0" applyFont="1" applyFill="1" applyBorder="1" applyAlignment="1" applyProtection="1">
      <alignment horizontal="left" wrapText="1" indent="1"/>
      <protection hidden="1"/>
    </xf>
    <xf numFmtId="0" fontId="1" fillId="30" borderId="0" xfId="0" applyFont="1" applyFill="1" applyBorder="1" applyAlignment="1" applyProtection="1">
      <alignment horizontal="left" wrapText="1" indent="1"/>
      <protection hidden="1"/>
    </xf>
    <xf numFmtId="0" fontId="1" fillId="29" borderId="0" xfId="0" applyNumberFormat="1" applyFont="1" applyFill="1" applyBorder="1" applyAlignment="1" applyProtection="1">
      <alignment horizontal="left" indent="1"/>
      <protection hidden="1"/>
    </xf>
    <xf numFmtId="0" fontId="1" fillId="29" borderId="0" xfId="0" applyNumberFormat="1" applyFont="1" applyFill="1" applyBorder="1" applyAlignment="1" applyProtection="1">
      <alignment horizontal="left" wrapText="1" indent="1"/>
      <protection hidden="1"/>
    </xf>
    <xf numFmtId="1" fontId="1" fillId="31" borderId="48" xfId="0" applyNumberFormat="1" applyFont="1" applyFill="1" applyBorder="1" applyAlignment="1" applyProtection="1">
      <alignment horizontal="center"/>
      <protection locked="0" hidden="1"/>
    </xf>
    <xf numFmtId="3" fontId="0" fillId="31" borderId="48" xfId="0" applyNumberFormat="1" applyFill="1" applyBorder="1" applyAlignment="1" applyProtection="1">
      <alignment horizontal="right" indent="1"/>
      <protection locked="0" hidden="1"/>
    </xf>
    <xf numFmtId="1" fontId="5" fillId="31" borderId="67" xfId="0" applyNumberFormat="1" applyFont="1" applyFill="1" applyBorder="1" applyAlignment="1" applyProtection="1">
      <alignment horizontal="right" indent="1"/>
    </xf>
    <xf numFmtId="1" fontId="5" fillId="31" borderId="61" xfId="0" applyNumberFormat="1" applyFont="1" applyFill="1" applyBorder="1" applyAlignment="1" applyProtection="1">
      <alignment horizontal="right" indent="1"/>
    </xf>
    <xf numFmtId="1" fontId="5" fillId="31" borderId="62" xfId="0" applyNumberFormat="1" applyFont="1" applyFill="1" applyBorder="1" applyAlignment="1" applyProtection="1">
      <alignment horizontal="right" indent="1"/>
    </xf>
    <xf numFmtId="0" fontId="1" fillId="29" borderId="0" xfId="0" applyFont="1" applyFill="1" applyBorder="1" applyAlignment="1">
      <alignment horizontal="left" wrapText="1" indent="1"/>
    </xf>
    <xf numFmtId="0" fontId="5" fillId="35" borderId="0" xfId="0" applyFont="1" applyFill="1" applyAlignment="1" applyProtection="1">
      <alignment horizontal="left"/>
      <protection hidden="1"/>
    </xf>
    <xf numFmtId="0" fontId="1" fillId="35" borderId="0" xfId="0" applyFont="1" applyFill="1" applyBorder="1" applyAlignment="1" applyProtection="1">
      <alignment horizontal="center"/>
      <protection locked="0" hidden="1"/>
    </xf>
    <xf numFmtId="0" fontId="1" fillId="34" borderId="0" xfId="0" applyFont="1" applyFill="1" applyBorder="1" applyAlignment="1" applyProtection="1">
      <alignment horizontal="center"/>
      <protection hidden="1"/>
    </xf>
    <xf numFmtId="0" fontId="1" fillId="35" borderId="0" xfId="0" applyFont="1" applyFill="1" applyAlignment="1" applyProtection="1">
      <alignment horizontal="left" indent="1"/>
      <protection hidden="1"/>
    </xf>
    <xf numFmtId="0" fontId="7" fillId="35" borderId="0" xfId="0" applyNumberFormat="1" applyFont="1" applyFill="1" applyBorder="1" applyAlignment="1" applyProtection="1">
      <alignment horizontal="center" wrapText="1"/>
      <protection hidden="1"/>
    </xf>
    <xf numFmtId="1" fontId="5" fillId="35" borderId="0" xfId="0" applyNumberFormat="1" applyFont="1" applyFill="1" applyBorder="1" applyAlignment="1" applyProtection="1">
      <alignment horizontal="right" indent="1"/>
    </xf>
    <xf numFmtId="0" fontId="7" fillId="35" borderId="0" xfId="0" applyNumberFormat="1" applyFont="1" applyFill="1" applyBorder="1" applyAlignment="1" applyProtection="1">
      <alignment horizontal="center" wrapText="1"/>
    </xf>
    <xf numFmtId="0" fontId="5" fillId="29" borderId="0" xfId="0" applyNumberFormat="1" applyFont="1" applyFill="1" applyBorder="1" applyAlignment="1" applyProtection="1">
      <alignment horizontal="center" vertical="center"/>
      <protection hidden="1"/>
    </xf>
    <xf numFmtId="0" fontId="5" fillId="29" borderId="0" xfId="0" applyFont="1" applyFill="1" applyBorder="1" applyAlignment="1" applyProtection="1">
      <alignment horizontal="left" indent="1"/>
      <protection hidden="1"/>
    </xf>
    <xf numFmtId="0" fontId="1" fillId="29" borderId="0" xfId="0" applyFont="1" applyFill="1" applyBorder="1" applyAlignment="1" applyProtection="1">
      <alignment horizontal="left" indent="2"/>
      <protection hidden="1"/>
    </xf>
    <xf numFmtId="0" fontId="1" fillId="29" borderId="0" xfId="0" applyFont="1" applyFill="1" applyBorder="1" applyAlignment="1" applyProtection="1">
      <alignment horizontal="center"/>
      <protection locked="0"/>
    </xf>
    <xf numFmtId="0" fontId="1" fillId="29" borderId="0" xfId="0" applyFont="1" applyFill="1" applyAlignment="1" applyProtection="1">
      <alignment horizontal="center"/>
      <protection locked="0" hidden="1"/>
    </xf>
    <xf numFmtId="0" fontId="1" fillId="29" borderId="0" xfId="0" applyFont="1" applyFill="1" applyBorder="1" applyAlignment="1" applyProtection="1">
      <alignment horizontal="left" indent="2"/>
      <protection locked="0"/>
    </xf>
    <xf numFmtId="0" fontId="5" fillId="35" borderId="0" xfId="0" applyFont="1" applyFill="1" applyProtection="1">
      <protection locked="0" hidden="1"/>
    </xf>
    <xf numFmtId="0" fontId="1" fillId="35" borderId="0" xfId="0" applyFont="1" applyFill="1" applyProtection="1">
      <protection locked="0" hidden="1"/>
    </xf>
    <xf numFmtId="1" fontId="5" fillId="31" borderId="73" xfId="0" applyNumberFormat="1" applyFont="1" applyFill="1" applyBorder="1" applyAlignment="1" applyProtection="1">
      <alignment horizontal="right" indent="1"/>
    </xf>
    <xf numFmtId="0" fontId="2" fillId="0" borderId="44" xfId="31" applyFill="1" applyBorder="1" applyAlignment="1" applyProtection="1"/>
    <xf numFmtId="0" fontId="1" fillId="35" borderId="0" xfId="0" applyFont="1" applyFill="1" applyAlignment="1" applyProtection="1">
      <protection hidden="1"/>
    </xf>
    <xf numFmtId="0" fontId="1" fillId="29" borderId="0" xfId="0" applyFont="1" applyFill="1" applyBorder="1" applyAlignment="1" applyProtection="1">
      <alignment horizontal="left" wrapText="1"/>
    </xf>
    <xf numFmtId="0" fontId="5" fillId="36" borderId="0" xfId="0" applyFont="1" applyFill="1" applyAlignment="1" applyProtection="1">
      <alignment horizontal="left"/>
      <protection hidden="1"/>
    </xf>
    <xf numFmtId="0" fontId="1" fillId="36" borderId="0" xfId="0" applyFont="1" applyFill="1" applyAlignment="1" applyProtection="1">
      <alignment horizontal="left" indent="1"/>
      <protection hidden="1"/>
    </xf>
    <xf numFmtId="0" fontId="5" fillId="36" borderId="0" xfId="0" applyFont="1" applyFill="1" applyBorder="1" applyProtection="1">
      <protection hidden="1"/>
    </xf>
    <xf numFmtId="0" fontId="12" fillId="36" borderId="0" xfId="31" applyFont="1" applyFill="1" applyBorder="1" applyAlignment="1" applyProtection="1">
      <alignment horizontal="center"/>
      <protection locked="0"/>
    </xf>
    <xf numFmtId="0" fontId="1" fillId="36" borderId="0" xfId="0" applyFont="1" applyFill="1" applyBorder="1" applyAlignment="1" applyProtection="1">
      <alignment horizontal="left" indent="4"/>
      <protection locked="0"/>
    </xf>
    <xf numFmtId="0" fontId="1" fillId="36" borderId="0" xfId="0" applyFont="1" applyFill="1" applyBorder="1" applyAlignment="1" applyProtection="1">
      <alignment horizontal="left" indent="2"/>
      <protection locked="0"/>
    </xf>
    <xf numFmtId="0" fontId="1" fillId="36" borderId="0" xfId="0" applyFont="1" applyFill="1" applyBorder="1" applyAlignment="1" applyProtection="1">
      <alignment horizontal="left" wrapText="1" indent="2"/>
      <protection locked="0"/>
    </xf>
    <xf numFmtId="0" fontId="1" fillId="36" borderId="0" xfId="0" applyFont="1" applyFill="1" applyBorder="1" applyAlignment="1" applyProtection="1">
      <alignment horizontal="right"/>
      <protection hidden="1"/>
    </xf>
    <xf numFmtId="0" fontId="1" fillId="36" borderId="0" xfId="0" applyFont="1" applyFill="1" applyBorder="1" applyAlignment="1" applyProtection="1">
      <alignment horizontal="center"/>
      <protection hidden="1"/>
    </xf>
    <xf numFmtId="0" fontId="49" fillId="36" borderId="0" xfId="0" applyFont="1" applyFill="1" applyBorder="1" applyProtection="1">
      <protection hidden="1"/>
    </xf>
    <xf numFmtId="0" fontId="1" fillId="36" borderId="0" xfId="0" applyFont="1" applyFill="1" applyBorder="1" applyAlignment="1" applyProtection="1">
      <alignment horizontal="center"/>
      <protection locked="0" hidden="1"/>
    </xf>
    <xf numFmtId="0" fontId="12" fillId="36" borderId="0" xfId="31" applyFont="1" applyFill="1" applyBorder="1" applyAlignment="1" applyProtection="1">
      <alignment horizontal="center"/>
      <protection hidden="1"/>
    </xf>
    <xf numFmtId="0" fontId="52" fillId="36" borderId="0" xfId="0" applyFont="1" applyFill="1" applyBorder="1" applyAlignment="1" applyProtection="1">
      <alignment horizontal="center"/>
      <protection locked="0" hidden="1"/>
    </xf>
    <xf numFmtId="0" fontId="52" fillId="36" borderId="0" xfId="0" applyFont="1" applyFill="1" applyBorder="1" applyAlignment="1" applyProtection="1">
      <alignment horizontal="center"/>
      <protection hidden="1"/>
    </xf>
    <xf numFmtId="0" fontId="45" fillId="36" borderId="0" xfId="0" applyFont="1" applyFill="1" applyBorder="1" applyAlignment="1" applyProtection="1">
      <alignment horizontal="center"/>
      <protection locked="0" hidden="1"/>
    </xf>
    <xf numFmtId="0" fontId="45" fillId="36" borderId="0" xfId="0" applyFont="1" applyFill="1" applyBorder="1" applyAlignment="1" applyProtection="1">
      <alignment horizontal="center"/>
      <protection hidden="1"/>
    </xf>
    <xf numFmtId="20" fontId="28" fillId="29" borderId="0" xfId="0" applyNumberFormat="1" applyFont="1" applyFill="1" applyBorder="1" applyAlignment="1" applyProtection="1">
      <alignment horizontal="center"/>
      <protection hidden="1"/>
    </xf>
    <xf numFmtId="1" fontId="19" fillId="0" borderId="61" xfId="0" applyNumberFormat="1" applyFont="1" applyFill="1" applyBorder="1" applyAlignment="1" applyProtection="1">
      <alignment horizontal="right" indent="1"/>
    </xf>
    <xf numFmtId="0" fontId="5" fillId="38" borderId="0" xfId="0" applyFont="1" applyFill="1" applyBorder="1" applyProtection="1">
      <protection hidden="1"/>
    </xf>
    <xf numFmtId="3" fontId="5" fillId="38" borderId="0" xfId="0" applyNumberFormat="1" applyFont="1" applyFill="1" applyBorder="1" applyAlignment="1" applyProtection="1">
      <alignment horizontal="center"/>
      <protection hidden="1"/>
    </xf>
    <xf numFmtId="0" fontId="5" fillId="38" borderId="0" xfId="0" applyFont="1" applyFill="1" applyBorder="1" applyAlignment="1" applyProtection="1">
      <alignment horizontal="center"/>
      <protection hidden="1"/>
    </xf>
    <xf numFmtId="49" fontId="15" fillId="38" borderId="0" xfId="0" applyNumberFormat="1" applyFont="1" applyFill="1" applyBorder="1" applyAlignment="1" applyProtection="1">
      <alignment horizontal="center" wrapText="1"/>
      <protection hidden="1"/>
    </xf>
    <xf numFmtId="0" fontId="1" fillId="30" borderId="0" xfId="0" applyFont="1" applyFill="1" applyBorder="1" applyAlignment="1" applyProtection="1">
      <alignment horizontal="left" wrapText="1" indent="2"/>
      <protection hidden="1"/>
    </xf>
    <xf numFmtId="0" fontId="28" fillId="29" borderId="0" xfId="0" applyFont="1" applyFill="1" applyBorder="1" applyAlignment="1" applyProtection="1">
      <alignment horizontal="left" wrapText="1" indent="1"/>
      <protection hidden="1"/>
    </xf>
    <xf numFmtId="3" fontId="1" fillId="31" borderId="70" xfId="0" applyNumberFormat="1" applyFont="1" applyFill="1" applyBorder="1" applyAlignment="1" applyProtection="1">
      <alignment horizontal="right" indent="1"/>
      <protection locked="0" hidden="1"/>
    </xf>
    <xf numFmtId="1" fontId="5" fillId="37" borderId="79" xfId="0" applyNumberFormat="1" applyFont="1" applyFill="1" applyBorder="1" applyAlignment="1" applyProtection="1">
      <alignment horizontal="right" indent="1"/>
    </xf>
    <xf numFmtId="1" fontId="5" fillId="36" borderId="0" xfId="0" applyNumberFormat="1" applyFont="1" applyFill="1" applyBorder="1" applyAlignment="1" applyProtection="1">
      <alignment horizontal="right" indent="1"/>
    </xf>
    <xf numFmtId="4" fontId="1" fillId="29" borderId="0" xfId="0" applyNumberFormat="1" applyFont="1" applyFill="1" applyBorder="1" applyAlignment="1" applyProtection="1">
      <protection locked="0"/>
    </xf>
    <xf numFmtId="1" fontId="1" fillId="31" borderId="24" xfId="0" applyNumberFormat="1" applyFont="1" applyFill="1" applyBorder="1" applyAlignment="1" applyProtection="1">
      <alignment horizontal="right" indent="1"/>
    </xf>
    <xf numFmtId="3" fontId="1" fillId="31" borderId="70" xfId="0" applyNumberFormat="1" applyFont="1" applyFill="1" applyBorder="1" applyAlignment="1" applyProtection="1">
      <alignment horizontal="center"/>
      <protection locked="0" hidden="1"/>
    </xf>
    <xf numFmtId="0" fontId="0" fillId="0" borderId="51" xfId="0" applyFill="1" applyBorder="1" applyAlignment="1">
      <alignment horizontal="centerContinuous"/>
    </xf>
    <xf numFmtId="0" fontId="55" fillId="0" borderId="35" xfId="31" applyFont="1" applyBorder="1" applyAlignment="1" applyProtection="1"/>
    <xf numFmtId="0" fontId="53" fillId="36" borderId="0" xfId="0" applyFont="1" applyFill="1" applyBorder="1" applyAlignment="1" applyProtection="1">
      <alignment horizontal="left"/>
      <protection locked="0" hidden="1"/>
    </xf>
    <xf numFmtId="0" fontId="53" fillId="36" borderId="0" xfId="0" applyFont="1" applyFill="1" applyBorder="1" applyAlignment="1" applyProtection="1">
      <alignment horizontal="center"/>
      <protection locked="0" hidden="1"/>
    </xf>
    <xf numFmtId="0" fontId="0" fillId="29" borderId="0" xfId="0" applyFill="1" applyBorder="1" applyAlignment="1" applyProtection="1">
      <protection hidden="1"/>
    </xf>
    <xf numFmtId="0" fontId="14" fillId="29" borderId="0" xfId="0" applyFont="1" applyFill="1" applyBorder="1" applyAlignment="1" applyProtection="1">
      <alignment horizontal="center"/>
    </xf>
    <xf numFmtId="0" fontId="14" fillId="29" borderId="0" xfId="0" applyFont="1" applyFill="1" applyBorder="1" applyAlignment="1" applyProtection="1">
      <alignment horizontal="center"/>
      <protection locked="0"/>
    </xf>
    <xf numFmtId="0" fontId="14" fillId="29" borderId="0" xfId="0" applyFont="1" applyFill="1" applyAlignment="1" applyProtection="1">
      <alignment horizontal="center"/>
      <protection locked="0"/>
    </xf>
    <xf numFmtId="0" fontId="1" fillId="0" borderId="80" xfId="0" applyFont="1" applyFill="1" applyBorder="1" applyAlignment="1" applyProtection="1">
      <alignment horizontal="center"/>
      <protection hidden="1"/>
    </xf>
    <xf numFmtId="0" fontId="1" fillId="0" borderId="81" xfId="0" applyFont="1" applyFill="1" applyBorder="1" applyAlignment="1" applyProtection="1">
      <alignment horizontal="center"/>
      <protection hidden="1"/>
    </xf>
    <xf numFmtId="0" fontId="1" fillId="0" borderId="82" xfId="0" applyFont="1" applyFill="1" applyBorder="1" applyAlignment="1" applyProtection="1">
      <alignment horizontal="center"/>
      <protection hidden="1"/>
    </xf>
    <xf numFmtId="0" fontId="1" fillId="0" borderId="83" xfId="0" applyFont="1" applyFill="1" applyBorder="1" applyAlignment="1" applyProtection="1">
      <alignment horizontal="center"/>
      <protection hidden="1"/>
    </xf>
    <xf numFmtId="0" fontId="7" fillId="29" borderId="0" xfId="0" applyFont="1" applyFill="1" applyBorder="1" applyAlignment="1" applyProtection="1">
      <alignment horizontal="center"/>
    </xf>
    <xf numFmtId="0" fontId="14" fillId="29" borderId="0" xfId="0" applyFont="1" applyFill="1" applyBorder="1" applyAlignment="1" applyProtection="1"/>
    <xf numFmtId="4" fontId="0" fillId="29" borderId="78" xfId="0" applyNumberFormat="1" applyFill="1" applyBorder="1" applyAlignment="1" applyProtection="1">
      <protection locked="0"/>
    </xf>
    <xf numFmtId="4" fontId="0" fillId="29" borderId="66" xfId="0" applyNumberFormat="1" applyFill="1" applyBorder="1" applyAlignment="1" applyProtection="1">
      <protection locked="0"/>
    </xf>
    <xf numFmtId="3" fontId="5" fillId="29" borderId="19" xfId="0" applyNumberFormat="1" applyFont="1" applyFill="1" applyBorder="1" applyAlignment="1" applyProtection="1">
      <alignment horizontal="right"/>
      <protection locked="0"/>
    </xf>
    <xf numFmtId="3" fontId="0" fillId="0" borderId="19" xfId="0" applyNumberFormat="1" applyFill="1" applyBorder="1" applyAlignment="1" applyProtection="1">
      <protection locked="0"/>
    </xf>
    <xf numFmtId="4" fontId="0" fillId="0" borderId="78" xfId="0" applyNumberFormat="1" applyFill="1" applyBorder="1" applyAlignment="1" applyProtection="1">
      <protection locked="0"/>
    </xf>
    <xf numFmtId="4" fontId="0" fillId="0" borderId="66" xfId="0" applyNumberFormat="1" applyFill="1" applyBorder="1" applyAlignment="1" applyProtection="1">
      <protection locked="0"/>
    </xf>
    <xf numFmtId="4" fontId="0" fillId="0" borderId="46" xfId="0" applyNumberFormat="1" applyFill="1" applyBorder="1" applyAlignment="1" applyProtection="1">
      <protection locked="0"/>
    </xf>
    <xf numFmtId="4" fontId="0" fillId="0" borderId="47" xfId="0" applyNumberFormat="1" applyFill="1" applyBorder="1" applyAlignment="1" applyProtection="1">
      <protection locked="0"/>
    </xf>
    <xf numFmtId="1" fontId="1" fillId="0" borderId="73" xfId="0" applyNumberFormat="1" applyFont="1" applyFill="1" applyBorder="1" applyAlignment="1" applyProtection="1">
      <alignment horizontal="right" indent="1"/>
    </xf>
    <xf numFmtId="1" fontId="13" fillId="0" borderId="73" xfId="0" applyNumberFormat="1" applyFont="1" applyFill="1" applyBorder="1" applyAlignment="1" applyProtection="1">
      <alignment horizontal="right" indent="1"/>
    </xf>
    <xf numFmtId="1" fontId="10" fillId="0" borderId="73" xfId="0" applyNumberFormat="1" applyFont="1" applyFill="1" applyBorder="1" applyAlignment="1" applyProtection="1">
      <alignment horizontal="center"/>
    </xf>
    <xf numFmtId="1" fontId="10" fillId="0" borderId="73" xfId="0" applyNumberFormat="1" applyFont="1" applyFill="1" applyBorder="1" applyAlignment="1" applyProtection="1">
      <alignment horizontal="right" indent="1"/>
    </xf>
    <xf numFmtId="3" fontId="0" fillId="0" borderId="52" xfId="0" applyNumberFormat="1" applyFill="1" applyBorder="1" applyAlignment="1" applyProtection="1">
      <protection locked="0"/>
    </xf>
    <xf numFmtId="4" fontId="0" fillId="0" borderId="52" xfId="0" applyNumberFormat="1" applyFill="1" applyBorder="1" applyAlignment="1" applyProtection="1">
      <protection locked="0"/>
    </xf>
    <xf numFmtId="4" fontId="0" fillId="0" borderId="53" xfId="0" applyNumberFormat="1" applyFill="1" applyBorder="1" applyAlignment="1" applyProtection="1">
      <protection locked="0"/>
    </xf>
    <xf numFmtId="0" fontId="14" fillId="29" borderId="0" xfId="0" applyFont="1" applyFill="1" applyBorder="1" applyAlignment="1" applyProtection="1">
      <protection locked="0"/>
    </xf>
    <xf numFmtId="49" fontId="5" fillId="0" borderId="73" xfId="0" applyNumberFormat="1" applyFont="1" applyFill="1" applyBorder="1" applyAlignment="1" applyProtection="1">
      <alignment horizontal="right" indent="1"/>
    </xf>
    <xf numFmtId="49" fontId="1" fillId="31" borderId="61" xfId="0" applyNumberFormat="1" applyFont="1" applyFill="1" applyBorder="1" applyAlignment="1" applyProtection="1">
      <alignment horizontal="right" indent="1"/>
    </xf>
    <xf numFmtId="49" fontId="1" fillId="0" borderId="61" xfId="0" applyNumberFormat="1" applyFont="1" applyFill="1" applyBorder="1" applyAlignment="1" applyProtection="1">
      <alignment horizontal="right" indent="1"/>
    </xf>
    <xf numFmtId="1" fontId="0" fillId="0" borderId="26" xfId="0" applyNumberFormat="1" applyFill="1" applyBorder="1" applyAlignment="1" applyProtection="1">
      <alignment horizontal="right" indent="1"/>
    </xf>
    <xf numFmtId="1" fontId="0" fillId="0" borderId="24" xfId="0" applyNumberFormat="1" applyFill="1" applyBorder="1" applyAlignment="1" applyProtection="1">
      <alignment horizontal="right" indent="1"/>
    </xf>
    <xf numFmtId="1" fontId="5" fillId="0" borderId="24" xfId="0" quotePrefix="1" applyNumberFormat="1" applyFont="1" applyFill="1" applyBorder="1" applyAlignment="1" applyProtection="1">
      <alignment horizontal="right" indent="1"/>
    </xf>
    <xf numFmtId="1" fontId="0" fillId="0" borderId="73" xfId="0" applyNumberFormat="1" applyFill="1" applyBorder="1" applyAlignment="1" applyProtection="1">
      <alignment horizontal="right" indent="1"/>
    </xf>
    <xf numFmtId="1" fontId="0" fillId="0" borderId="61" xfId="0" applyNumberFormat="1" applyFill="1" applyBorder="1" applyAlignment="1" applyProtection="1">
      <alignment horizontal="right" indent="1"/>
    </xf>
    <xf numFmtId="49" fontId="5" fillId="0" borderId="26" xfId="0" applyNumberFormat="1" applyFont="1" applyFill="1" applyBorder="1" applyAlignment="1" applyProtection="1">
      <alignment horizontal="right" indent="1"/>
    </xf>
    <xf numFmtId="1" fontId="0" fillId="31" borderId="24" xfId="0" applyNumberFormat="1" applyFill="1" applyBorder="1" applyAlignment="1" applyProtection="1">
      <alignment horizontal="right" indent="1"/>
    </xf>
    <xf numFmtId="1" fontId="10" fillId="0" borderId="61" xfId="0" applyNumberFormat="1" applyFont="1" applyFill="1" applyBorder="1" applyAlignment="1" applyProtection="1">
      <alignment horizontal="right" indent="1"/>
    </xf>
    <xf numFmtId="0" fontId="0" fillId="0" borderId="73" xfId="0" applyFill="1" applyBorder="1" applyProtection="1"/>
    <xf numFmtId="0" fontId="14" fillId="29" borderId="0" xfId="0" applyFont="1" applyFill="1" applyAlignment="1" applyProtection="1">
      <protection locked="0"/>
    </xf>
    <xf numFmtId="3" fontId="5" fillId="29" borderId="19" xfId="0" applyNumberFormat="1" applyFont="1" applyFill="1" applyBorder="1" applyAlignment="1" applyProtection="1">
      <protection locked="0"/>
    </xf>
    <xf numFmtId="4" fontId="5" fillId="29" borderId="20" xfId="0" applyNumberFormat="1" applyFont="1" applyFill="1" applyBorder="1" applyAlignment="1" applyProtection="1">
      <protection locked="0"/>
    </xf>
    <xf numFmtId="3" fontId="5" fillId="29" borderId="42" xfId="0" applyNumberFormat="1" applyFont="1" applyFill="1" applyBorder="1" applyAlignment="1" applyProtection="1">
      <protection locked="0"/>
    </xf>
    <xf numFmtId="3" fontId="0" fillId="0" borderId="19" xfId="0" applyNumberFormat="1" applyFill="1" applyBorder="1" applyAlignment="1" applyProtection="1">
      <alignment horizontal="right"/>
      <protection locked="0"/>
    </xf>
    <xf numFmtId="4" fontId="0" fillId="0" borderId="78" xfId="0" applyNumberFormat="1" applyFill="1" applyBorder="1" applyAlignment="1" applyProtection="1">
      <alignment horizontal="right"/>
      <protection locked="0"/>
    </xf>
    <xf numFmtId="4" fontId="0" fillId="0" borderId="66" xfId="0" applyNumberFormat="1" applyFill="1" applyBorder="1" applyAlignment="1" applyProtection="1">
      <alignment horizontal="right"/>
      <protection locked="0"/>
    </xf>
    <xf numFmtId="3" fontId="0" fillId="0" borderId="52" xfId="0" applyNumberFormat="1" applyFill="1" applyBorder="1" applyAlignment="1" applyProtection="1">
      <alignment horizontal="right"/>
      <protection locked="0"/>
    </xf>
    <xf numFmtId="4" fontId="0" fillId="0" borderId="52" xfId="0" applyNumberFormat="1" applyFill="1" applyBorder="1" applyAlignment="1" applyProtection="1">
      <alignment horizontal="right"/>
      <protection locked="0"/>
    </xf>
    <xf numFmtId="4" fontId="0" fillId="0" borderId="53" xfId="0" applyNumberFormat="1" applyFill="1" applyBorder="1" applyAlignment="1" applyProtection="1">
      <alignment horizontal="right"/>
      <protection locked="0"/>
    </xf>
    <xf numFmtId="3" fontId="5" fillId="29" borderId="52" xfId="0" applyNumberFormat="1" applyFont="1" applyFill="1" applyBorder="1" applyAlignment="1" applyProtection="1">
      <protection locked="0"/>
    </xf>
    <xf numFmtId="3" fontId="0" fillId="0" borderId="68" xfId="0" applyNumberFormat="1" applyFill="1" applyBorder="1" applyAlignment="1" applyProtection="1">
      <alignment horizontal="right"/>
      <protection locked="0"/>
    </xf>
    <xf numFmtId="4" fontId="0" fillId="0" borderId="68" xfId="0" applyNumberFormat="1" applyFill="1" applyBorder="1" applyAlignment="1" applyProtection="1">
      <alignment horizontal="right"/>
      <protection locked="0"/>
    </xf>
    <xf numFmtId="4" fontId="0" fillId="0" borderId="69" xfId="0" applyNumberFormat="1" applyFill="1" applyBorder="1" applyAlignment="1" applyProtection="1">
      <alignment horizontal="right"/>
      <protection locked="0"/>
    </xf>
    <xf numFmtId="0" fontId="0" fillId="35" borderId="46" xfId="0" applyFill="1" applyBorder="1" applyAlignment="1" applyProtection="1">
      <alignment horizontal="right"/>
      <protection locked="0"/>
    </xf>
    <xf numFmtId="0" fontId="0" fillId="35" borderId="47" xfId="0" applyFill="1" applyBorder="1" applyAlignment="1" applyProtection="1">
      <alignment horizontal="right"/>
      <protection locked="0"/>
    </xf>
    <xf numFmtId="3" fontId="0" fillId="0" borderId="59" xfId="0" applyNumberFormat="1" applyFill="1" applyBorder="1" applyAlignment="1" applyProtection="1">
      <alignment horizontal="right"/>
      <protection locked="0"/>
    </xf>
    <xf numFmtId="4" fontId="0" fillId="0" borderId="57" xfId="0" applyNumberFormat="1" applyFill="1" applyBorder="1" applyAlignment="1" applyProtection="1">
      <alignment horizontal="right"/>
      <protection locked="0"/>
    </xf>
    <xf numFmtId="4" fontId="0" fillId="0" borderId="77" xfId="0" applyNumberFormat="1" applyFill="1" applyBorder="1" applyAlignment="1" applyProtection="1">
      <alignment horizontal="right"/>
      <protection locked="0"/>
    </xf>
    <xf numFmtId="3" fontId="0" fillId="0" borderId="67" xfId="0" applyNumberFormat="1" applyFill="1" applyBorder="1" applyAlignment="1" applyProtection="1">
      <alignment horizontal="right"/>
      <protection locked="0"/>
    </xf>
    <xf numFmtId="3" fontId="0" fillId="0" borderId="61" xfId="0" applyNumberFormat="1" applyFill="1" applyBorder="1" applyAlignment="1" applyProtection="1">
      <alignment horizontal="right"/>
      <protection locked="0"/>
    </xf>
    <xf numFmtId="3" fontId="0" fillId="0" borderId="62" xfId="0" applyNumberFormat="1" applyFill="1" applyBorder="1" applyAlignment="1" applyProtection="1">
      <alignment horizontal="right"/>
      <protection locked="0"/>
    </xf>
    <xf numFmtId="4" fontId="0" fillId="0" borderId="29" xfId="0" applyNumberFormat="1" applyFill="1" applyBorder="1" applyAlignment="1" applyProtection="1">
      <alignment horizontal="right"/>
      <protection locked="0"/>
    </xf>
    <xf numFmtId="4" fontId="0" fillId="0" borderId="30" xfId="0" applyNumberFormat="1" applyFill="1" applyBorder="1" applyAlignment="1" applyProtection="1">
      <alignment horizontal="right"/>
      <protection locked="0"/>
    </xf>
    <xf numFmtId="3" fontId="0" fillId="0" borderId="57" xfId="0" applyNumberFormat="1" applyFill="1" applyBorder="1" applyAlignment="1" applyProtection="1">
      <alignment horizontal="right"/>
      <protection locked="0"/>
    </xf>
    <xf numFmtId="0" fontId="5" fillId="29" borderId="0" xfId="0" applyFont="1" applyFill="1" applyAlignment="1">
      <alignment horizontal="left"/>
    </xf>
    <xf numFmtId="0" fontId="14" fillId="29" borderId="0" xfId="0" applyFont="1" applyFill="1" applyBorder="1" applyAlignment="1" applyProtection="1">
      <alignment horizontal="center"/>
    </xf>
    <xf numFmtId="3" fontId="1" fillId="29" borderId="0" xfId="0" applyNumberFormat="1" applyFont="1" applyFill="1" applyBorder="1" applyAlignment="1" applyProtection="1">
      <alignment horizontal="center"/>
      <protection locked="0" hidden="1"/>
    </xf>
    <xf numFmtId="0" fontId="5" fillId="36" borderId="0" xfId="0" applyFont="1" applyFill="1" applyBorder="1" applyAlignment="1" applyProtection="1">
      <alignment horizontal="left"/>
      <protection locked="0" hidden="1"/>
    </xf>
    <xf numFmtId="0" fontId="30" fillId="36" borderId="0" xfId="0" applyFont="1" applyFill="1" applyBorder="1" applyAlignment="1" applyProtection="1">
      <alignment horizontal="center"/>
      <protection locked="0" hidden="1"/>
    </xf>
    <xf numFmtId="0" fontId="5" fillId="36" borderId="0" xfId="0" applyFont="1" applyFill="1" applyBorder="1" applyAlignment="1" applyProtection="1">
      <alignment horizontal="center"/>
      <protection locked="0" hidden="1"/>
    </xf>
    <xf numFmtId="0" fontId="1" fillId="36" borderId="0" xfId="0" applyFont="1" applyFill="1" applyBorder="1" applyAlignment="1" applyProtection="1">
      <alignment horizontal="left"/>
      <protection locked="0" hidden="1"/>
    </xf>
    <xf numFmtId="0" fontId="16" fillId="29" borderId="0" xfId="0" applyFont="1" applyFill="1" applyBorder="1" applyAlignment="1">
      <alignment horizontal="center" wrapText="1"/>
    </xf>
    <xf numFmtId="1" fontId="1" fillId="31" borderId="73" xfId="0" applyNumberFormat="1" applyFont="1" applyFill="1" applyBorder="1" applyAlignment="1" applyProtection="1">
      <alignment horizontal="right" indent="1"/>
    </xf>
    <xf numFmtId="1" fontId="1" fillId="31" borderId="33" xfId="0" applyNumberFormat="1" applyFont="1" applyFill="1" applyBorder="1" applyAlignment="1" applyProtection="1">
      <alignment horizontal="right" indent="1"/>
    </xf>
    <xf numFmtId="1" fontId="5" fillId="31" borderId="85" xfId="0" applyNumberFormat="1" applyFont="1" applyFill="1" applyBorder="1" applyAlignment="1" applyProtection="1">
      <alignment horizontal="right" indent="1"/>
    </xf>
    <xf numFmtId="0" fontId="1" fillId="36" borderId="0" xfId="0" applyFont="1" applyFill="1" applyBorder="1" applyAlignment="1" applyProtection="1">
      <alignment horizontal="left" indent="1"/>
      <protection locked="0" hidden="1"/>
    </xf>
    <xf numFmtId="0" fontId="1" fillId="29" borderId="0" xfId="0" applyNumberFormat="1" applyFont="1" applyFill="1" applyBorder="1" applyAlignment="1" applyProtection="1">
      <alignment horizontal="left" vertical="center"/>
      <protection hidden="1"/>
    </xf>
    <xf numFmtId="3" fontId="0" fillId="0" borderId="70" xfId="0" applyNumberFormat="1" applyFill="1" applyBorder="1" applyAlignment="1" applyProtection="1">
      <alignment horizontal="right"/>
      <protection locked="0"/>
    </xf>
    <xf numFmtId="3" fontId="0" fillId="0" borderId="29" xfId="0" applyNumberFormat="1" applyFill="1" applyBorder="1" applyAlignment="1" applyProtection="1">
      <alignment horizontal="right"/>
      <protection locked="0"/>
    </xf>
    <xf numFmtId="3" fontId="0" fillId="29" borderId="0" xfId="0" applyNumberFormat="1" applyFill="1" applyBorder="1" applyAlignment="1" applyProtection="1">
      <alignment horizontal="right"/>
      <protection locked="0"/>
    </xf>
    <xf numFmtId="4" fontId="0" fillId="29" borderId="0" xfId="0" applyNumberFormat="1" applyFill="1" applyBorder="1" applyAlignment="1" applyProtection="1">
      <alignment horizontal="right"/>
      <protection locked="0"/>
    </xf>
    <xf numFmtId="0" fontId="1" fillId="36" borderId="0" xfId="0" applyFont="1" applyFill="1" applyBorder="1" applyAlignment="1" applyProtection="1">
      <alignment horizontal="center"/>
      <protection locked="0"/>
    </xf>
    <xf numFmtId="3" fontId="0" fillId="0" borderId="24" xfId="0" applyNumberFormat="1" applyFill="1" applyBorder="1" applyAlignment="1" applyProtection="1">
      <alignment horizontal="right"/>
      <protection locked="0"/>
    </xf>
    <xf numFmtId="0" fontId="0" fillId="0" borderId="70" xfId="0" applyFill="1" applyBorder="1" applyAlignment="1" applyProtection="1">
      <alignment horizontal="left" indent="1"/>
      <protection locked="0" hidden="1"/>
    </xf>
    <xf numFmtId="4" fontId="0" fillId="25" borderId="70" xfId="0" applyNumberFormat="1" applyFill="1" applyBorder="1" applyAlignment="1" applyProtection="1">
      <alignment horizontal="right" indent="1"/>
      <protection locked="0" hidden="1"/>
    </xf>
    <xf numFmtId="3" fontId="0" fillId="25" borderId="70" xfId="0" applyNumberFormat="1" applyFill="1" applyBorder="1" applyAlignment="1" applyProtection="1">
      <alignment horizontal="right" indent="1"/>
      <protection locked="0" hidden="1"/>
    </xf>
    <xf numFmtId="4" fontId="0" fillId="0" borderId="23" xfId="0" applyNumberFormat="1" applyFill="1" applyBorder="1" applyAlignment="1" applyProtection="1">
      <alignment horizontal="right"/>
      <protection locked="0"/>
    </xf>
    <xf numFmtId="4" fontId="0" fillId="0" borderId="27" xfId="0" applyNumberFormat="1" applyFill="1" applyBorder="1" applyAlignment="1" applyProtection="1">
      <alignment horizontal="right"/>
      <protection locked="0"/>
    </xf>
    <xf numFmtId="0" fontId="28" fillId="35" borderId="0" xfId="0" applyFont="1" applyFill="1" applyBorder="1" applyAlignment="1" applyProtection="1">
      <alignment horizontal="left" wrapText="1" indent="2"/>
      <protection hidden="1"/>
    </xf>
    <xf numFmtId="0" fontId="19" fillId="29" borderId="0" xfId="0" applyFont="1" applyFill="1" applyBorder="1" applyAlignment="1" applyProtection="1">
      <alignment horizontal="left" wrapText="1" indent="1"/>
      <protection hidden="1"/>
    </xf>
    <xf numFmtId="0" fontId="28" fillId="29" borderId="0" xfId="0" applyFont="1" applyFill="1" applyBorder="1" applyAlignment="1" applyProtection="1">
      <alignment horizontal="left" wrapText="1" indent="2"/>
      <protection hidden="1"/>
    </xf>
    <xf numFmtId="1" fontId="19" fillId="31" borderId="61" xfId="0" applyNumberFormat="1" applyFont="1" applyFill="1" applyBorder="1" applyAlignment="1" applyProtection="1">
      <alignment horizontal="right" wrapText="1" indent="1"/>
    </xf>
    <xf numFmtId="20" fontId="19" fillId="29" borderId="0" xfId="0" applyNumberFormat="1" applyFont="1" applyFill="1" applyBorder="1" applyAlignment="1" applyProtection="1">
      <alignment horizontal="center" wrapText="1"/>
      <protection hidden="1"/>
    </xf>
    <xf numFmtId="0" fontId="28" fillId="29" borderId="0" xfId="0" applyFont="1" applyFill="1" applyBorder="1" applyAlignment="1" applyProtection="1">
      <alignment horizontal="left" wrapText="1" indent="3"/>
      <protection hidden="1"/>
    </xf>
    <xf numFmtId="1" fontId="19" fillId="0" borderId="73" xfId="0" applyNumberFormat="1" applyFont="1" applyFill="1" applyBorder="1" applyAlignment="1" applyProtection="1">
      <alignment horizontal="right" indent="1"/>
    </xf>
    <xf numFmtId="3" fontId="0" fillId="29" borderId="19" xfId="0" applyNumberFormat="1" applyFill="1" applyBorder="1" applyAlignment="1" applyProtection="1">
      <alignment horizontal="right"/>
      <protection locked="0"/>
    </xf>
    <xf numFmtId="4" fontId="0" fillId="29" borderId="19" xfId="0" applyNumberFormat="1" applyFill="1" applyBorder="1" applyAlignment="1" applyProtection="1">
      <alignment horizontal="right"/>
      <protection locked="0"/>
    </xf>
    <xf numFmtId="4" fontId="0" fillId="29" borderId="21" xfId="0" applyNumberFormat="1" applyFill="1" applyBorder="1" applyAlignment="1" applyProtection="1">
      <alignment horizontal="right"/>
      <protection locked="0"/>
    </xf>
    <xf numFmtId="4" fontId="0" fillId="31" borderId="23" xfId="0" applyNumberFormat="1" applyFill="1" applyBorder="1" applyAlignment="1" applyProtection="1">
      <alignment horizontal="right"/>
      <protection locked="0"/>
    </xf>
    <xf numFmtId="4" fontId="0" fillId="31" borderId="27" xfId="0" applyNumberFormat="1" applyFill="1" applyBorder="1" applyAlignment="1" applyProtection="1">
      <alignment horizontal="right"/>
      <protection locked="0"/>
    </xf>
    <xf numFmtId="3" fontId="0" fillId="0" borderId="23" xfId="0" applyNumberFormat="1" applyFill="1" applyBorder="1" applyAlignment="1" applyProtection="1">
      <alignment horizontal="right"/>
      <protection locked="0"/>
    </xf>
    <xf numFmtId="3" fontId="54" fillId="31" borderId="19" xfId="0" applyNumberFormat="1" applyFont="1" applyFill="1" applyBorder="1" applyAlignment="1" applyProtection="1">
      <alignment horizontal="right"/>
      <protection locked="0"/>
    </xf>
    <xf numFmtId="4" fontId="54" fillId="31" borderId="19" xfId="0" applyNumberFormat="1" applyFont="1" applyFill="1" applyBorder="1" applyAlignment="1" applyProtection="1">
      <alignment horizontal="right"/>
      <protection locked="0"/>
    </xf>
    <xf numFmtId="4" fontId="54" fillId="31" borderId="21" xfId="0" applyNumberFormat="1" applyFont="1" applyFill="1" applyBorder="1" applyAlignment="1" applyProtection="1">
      <alignment horizontal="right"/>
      <protection locked="0"/>
    </xf>
    <xf numFmtId="3" fontId="1" fillId="29" borderId="70" xfId="0" applyNumberFormat="1" applyFont="1" applyFill="1" applyBorder="1" applyAlignment="1" applyProtection="1">
      <alignment horizontal="right"/>
      <protection locked="0"/>
    </xf>
    <xf numFmtId="4" fontId="1" fillId="29" borderId="70" xfId="0" applyNumberFormat="1" applyFont="1" applyFill="1" applyBorder="1" applyAlignment="1" applyProtection="1">
      <alignment horizontal="right"/>
      <protection locked="0"/>
    </xf>
    <xf numFmtId="4" fontId="1" fillId="29" borderId="71" xfId="0" applyNumberFormat="1" applyFont="1" applyFill="1" applyBorder="1" applyAlignment="1" applyProtection="1">
      <alignment horizontal="right"/>
      <protection locked="0"/>
    </xf>
    <xf numFmtId="3" fontId="1" fillId="31" borderId="70" xfId="0" applyNumberFormat="1" applyFont="1" applyFill="1" applyBorder="1" applyAlignment="1" applyProtection="1">
      <alignment horizontal="right"/>
      <protection locked="0"/>
    </xf>
    <xf numFmtId="4" fontId="1" fillId="31" borderId="70" xfId="0" applyNumberFormat="1" applyFont="1" applyFill="1" applyBorder="1" applyAlignment="1" applyProtection="1">
      <alignment horizontal="right"/>
      <protection locked="0"/>
    </xf>
    <xf numFmtId="4" fontId="1" fillId="31" borderId="71" xfId="0" applyNumberFormat="1" applyFont="1" applyFill="1" applyBorder="1" applyAlignment="1" applyProtection="1">
      <alignment horizontal="right"/>
      <protection locked="0"/>
    </xf>
    <xf numFmtId="3" fontId="1" fillId="31" borderId="19" xfId="0" applyNumberFormat="1" applyFont="1" applyFill="1" applyBorder="1" applyAlignment="1" applyProtection="1">
      <alignment horizontal="right"/>
      <protection locked="0"/>
    </xf>
    <xf numFmtId="4" fontId="1" fillId="31" borderId="19" xfId="0" applyNumberFormat="1" applyFont="1" applyFill="1" applyBorder="1" applyAlignment="1" applyProtection="1">
      <alignment horizontal="right"/>
      <protection locked="0"/>
    </xf>
    <xf numFmtId="4" fontId="1" fillId="31" borderId="21" xfId="0" applyNumberFormat="1" applyFont="1" applyFill="1" applyBorder="1" applyAlignment="1" applyProtection="1">
      <alignment horizontal="right"/>
      <protection locked="0"/>
    </xf>
    <xf numFmtId="4" fontId="0" fillId="29" borderId="78" xfId="0" applyNumberFormat="1" applyFill="1" applyBorder="1" applyAlignment="1" applyProtection="1">
      <alignment horizontal="right"/>
      <protection locked="0"/>
    </xf>
    <xf numFmtId="4" fontId="0" fillId="29" borderId="66" xfId="0" applyNumberFormat="1" applyFill="1" applyBorder="1" applyAlignment="1" applyProtection="1">
      <alignment horizontal="right"/>
      <protection locked="0"/>
    </xf>
    <xf numFmtId="3" fontId="0" fillId="31" borderId="23" xfId="0" applyNumberFormat="1" applyFill="1" applyBorder="1" applyAlignment="1" applyProtection="1">
      <alignment horizontal="right"/>
      <protection locked="0"/>
    </xf>
    <xf numFmtId="3" fontId="0" fillId="31" borderId="27" xfId="0" applyNumberFormat="1" applyFill="1" applyBorder="1" applyAlignment="1" applyProtection="1">
      <alignment horizontal="right"/>
      <protection locked="0"/>
    </xf>
    <xf numFmtId="3" fontId="0" fillId="0" borderId="78" xfId="0" applyNumberFormat="1" applyFill="1" applyBorder="1" applyAlignment="1" applyProtection="1">
      <alignment horizontal="right"/>
      <protection locked="0"/>
    </xf>
    <xf numFmtId="3" fontId="0" fillId="0" borderId="66" xfId="0" applyNumberFormat="1" applyFill="1" applyBorder="1" applyAlignment="1" applyProtection="1">
      <alignment horizontal="right"/>
      <protection locked="0"/>
    </xf>
    <xf numFmtId="3" fontId="5" fillId="29" borderId="52" xfId="0" applyNumberFormat="1" applyFont="1" applyFill="1" applyBorder="1" applyAlignment="1" applyProtection="1">
      <alignment horizontal="right"/>
      <protection locked="0"/>
    </xf>
    <xf numFmtId="4" fontId="5" fillId="29" borderId="52" xfId="0" applyNumberFormat="1" applyFont="1" applyFill="1" applyBorder="1" applyAlignment="1" applyProtection="1">
      <alignment horizontal="right"/>
      <protection locked="0"/>
    </xf>
    <xf numFmtId="4" fontId="5" fillId="29" borderId="53" xfId="0" applyNumberFormat="1" applyFont="1" applyFill="1" applyBorder="1" applyAlignment="1" applyProtection="1">
      <alignment horizontal="right"/>
      <protection locked="0"/>
    </xf>
    <xf numFmtId="3" fontId="0" fillId="0" borderId="23" xfId="0" applyNumberFormat="1" applyFill="1" applyBorder="1" applyAlignment="1" applyProtection="1">
      <protection locked="0"/>
    </xf>
    <xf numFmtId="4" fontId="0" fillId="0" borderId="23" xfId="0" applyNumberFormat="1" applyFill="1" applyBorder="1" applyAlignment="1" applyProtection="1">
      <protection locked="0"/>
    </xf>
    <xf numFmtId="4" fontId="0" fillId="0" borderId="27" xfId="0" applyNumberFormat="1" applyFill="1" applyBorder="1" applyAlignment="1" applyProtection="1">
      <protection locked="0"/>
    </xf>
    <xf numFmtId="1" fontId="5" fillId="0" borderId="61" xfId="0" applyNumberFormat="1" applyFont="1" applyFill="1" applyBorder="1" applyAlignment="1" applyProtection="1">
      <alignment horizontal="right" indent="1"/>
    </xf>
    <xf numFmtId="0" fontId="1" fillId="30" borderId="0" xfId="0" applyFont="1" applyFill="1" applyBorder="1" applyAlignment="1" applyProtection="1">
      <alignment horizontal="center" wrapText="1"/>
      <protection locked="0" hidden="1"/>
    </xf>
    <xf numFmtId="3" fontId="0" fillId="0" borderId="78" xfId="0" applyNumberFormat="1" applyFill="1" applyBorder="1" applyAlignment="1" applyProtection="1">
      <protection locked="0"/>
    </xf>
    <xf numFmtId="0" fontId="7" fillId="29" borderId="0" xfId="0" applyNumberFormat="1" applyFont="1" applyFill="1" applyBorder="1" applyAlignment="1" applyProtection="1">
      <alignment horizontal="left"/>
      <protection hidden="1"/>
    </xf>
    <xf numFmtId="0" fontId="51" fillId="29" borderId="0" xfId="0" applyNumberFormat="1" applyFont="1" applyFill="1" applyBorder="1" applyAlignment="1" applyProtection="1">
      <alignment horizontal="center"/>
      <protection locked="0" hidden="1"/>
    </xf>
    <xf numFmtId="0" fontId="5" fillId="29" borderId="0" xfId="0" applyFont="1" applyFill="1" applyBorder="1" applyAlignment="1" applyProtection="1">
      <alignment horizontal="center" vertical="center"/>
      <protection hidden="1"/>
    </xf>
    <xf numFmtId="1" fontId="5" fillId="31" borderId="18" xfId="0" quotePrefix="1" applyNumberFormat="1" applyFont="1" applyFill="1" applyBorder="1" applyAlignment="1" applyProtection="1">
      <alignment horizontal="right" indent="1"/>
    </xf>
    <xf numFmtId="0" fontId="12" fillId="29" borderId="0" xfId="0" applyFont="1" applyFill="1" applyBorder="1" applyAlignment="1" applyProtection="1">
      <alignment horizontal="center"/>
      <protection locked="0" hidden="1"/>
    </xf>
    <xf numFmtId="1" fontId="0" fillId="31" borderId="72" xfId="0" applyNumberFormat="1" applyFill="1" applyBorder="1" applyAlignment="1" applyProtection="1">
      <alignment horizontal="right" indent="1"/>
    </xf>
    <xf numFmtId="1" fontId="0" fillId="0" borderId="25" xfId="0" applyNumberFormat="1" applyFill="1" applyBorder="1" applyAlignment="1" applyProtection="1">
      <alignment horizontal="right" indent="1"/>
    </xf>
    <xf numFmtId="1" fontId="5" fillId="0" borderId="32" xfId="0" quotePrefix="1" applyNumberFormat="1" applyFont="1" applyFill="1" applyBorder="1" applyAlignment="1" applyProtection="1">
      <alignment horizontal="right" indent="1"/>
    </xf>
    <xf numFmtId="1" fontId="1" fillId="31" borderId="72" xfId="0" applyNumberFormat="1" applyFont="1" applyFill="1" applyBorder="1" applyAlignment="1" applyProtection="1">
      <alignment horizontal="right" indent="1"/>
    </xf>
    <xf numFmtId="1" fontId="1" fillId="35" borderId="61" xfId="0" applyNumberFormat="1" applyFont="1" applyFill="1" applyBorder="1" applyAlignment="1" applyProtection="1">
      <alignment horizontal="right" indent="1"/>
    </xf>
    <xf numFmtId="4" fontId="0" fillId="35" borderId="70" xfId="0" applyNumberFormat="1" applyFill="1" applyBorder="1" applyAlignment="1" applyProtection="1">
      <protection locked="0"/>
    </xf>
    <xf numFmtId="4" fontId="0" fillId="35" borderId="71" xfId="0" applyNumberFormat="1" applyFill="1" applyBorder="1" applyAlignment="1" applyProtection="1">
      <protection locked="0"/>
    </xf>
    <xf numFmtId="49" fontId="1" fillId="0" borderId="73" xfId="0" applyNumberFormat="1" applyFont="1" applyFill="1" applyBorder="1" applyAlignment="1" applyProtection="1">
      <alignment horizontal="right" indent="1"/>
    </xf>
    <xf numFmtId="0" fontId="5" fillId="29" borderId="0" xfId="0" applyFont="1" applyFill="1" applyBorder="1" applyAlignment="1" applyProtection="1"/>
    <xf numFmtId="49" fontId="1" fillId="0" borderId="62" xfId="0" applyNumberFormat="1" applyFont="1" applyFill="1" applyBorder="1" applyAlignment="1" applyProtection="1">
      <alignment horizontal="right" indent="1"/>
    </xf>
    <xf numFmtId="0" fontId="2" fillId="31" borderId="44" xfId="31" applyFill="1" applyBorder="1" applyAlignment="1" applyProtection="1"/>
    <xf numFmtId="2" fontId="1" fillId="31" borderId="0" xfId="0" applyNumberFormat="1" applyFont="1" applyFill="1" applyBorder="1" applyAlignment="1">
      <alignment horizontal="left" vertical="justify"/>
    </xf>
    <xf numFmtId="0" fontId="9" fillId="31" borderId="36" xfId="0" applyFont="1" applyFill="1" applyBorder="1"/>
    <xf numFmtId="0" fontId="9" fillId="31" borderId="43" xfId="0" applyFont="1" applyFill="1" applyBorder="1"/>
    <xf numFmtId="2" fontId="1" fillId="31" borderId="0" xfId="0" applyNumberFormat="1" applyFont="1" applyFill="1" applyBorder="1"/>
    <xf numFmtId="0" fontId="51" fillId="31" borderId="44" xfId="31" applyFont="1" applyFill="1" applyBorder="1" applyAlignment="1" applyProtection="1"/>
    <xf numFmtId="0" fontId="1" fillId="0" borderId="39" xfId="0" applyFont="1" applyFill="1" applyBorder="1" applyAlignment="1">
      <alignment vertical="top"/>
    </xf>
    <xf numFmtId="0" fontId="1" fillId="0" borderId="36" xfId="0" applyFont="1" applyFill="1" applyBorder="1" applyAlignment="1">
      <alignment horizontal="center"/>
    </xf>
    <xf numFmtId="0" fontId="1" fillId="0" borderId="43" xfId="0" applyFont="1" applyFill="1" applyBorder="1" applyAlignment="1">
      <alignment horizontal="center"/>
    </xf>
    <xf numFmtId="0" fontId="1" fillId="0" borderId="35" xfId="0" applyFont="1" applyFill="1" applyBorder="1" applyAlignment="1">
      <alignment horizontal="center"/>
    </xf>
    <xf numFmtId="0" fontId="3" fillId="32" borderId="0" xfId="0" applyFont="1" applyFill="1" applyAlignment="1">
      <alignment horizontal="center"/>
    </xf>
    <xf numFmtId="0" fontId="5" fillId="31" borderId="0" xfId="0" applyFont="1" applyFill="1" applyAlignment="1">
      <alignment horizontal="left"/>
    </xf>
    <xf numFmtId="0" fontId="2" fillId="25" borderId="43" xfId="31" applyFill="1" applyBorder="1" applyAlignment="1" applyProtection="1">
      <alignment horizontal="left"/>
    </xf>
    <xf numFmtId="0" fontId="2" fillId="25" borderId="43" xfId="31" applyFont="1" applyFill="1" applyBorder="1" applyAlignment="1" applyProtection="1">
      <alignment horizontal="left"/>
    </xf>
    <xf numFmtId="0" fontId="2" fillId="0" borderId="43" xfId="31" applyBorder="1" applyAlignment="1" applyProtection="1"/>
    <xf numFmtId="0" fontId="5" fillId="29" borderId="0" xfId="0" applyFont="1" applyFill="1" applyAlignment="1">
      <alignment horizontal="left"/>
    </xf>
    <xf numFmtId="0" fontId="2" fillId="0" borderId="43" xfId="31" applyBorder="1" applyAlignment="1" applyProtection="1">
      <alignment horizontal="left"/>
    </xf>
    <xf numFmtId="0" fontId="0" fillId="25" borderId="43" xfId="0" applyFill="1" applyBorder="1" applyAlignment="1">
      <alignment horizontal="left"/>
    </xf>
    <xf numFmtId="0" fontId="2" fillId="31" borderId="43" xfId="31" applyFill="1" applyBorder="1" applyAlignment="1" applyProtection="1">
      <alignment horizontal="left"/>
    </xf>
    <xf numFmtId="0" fontId="1" fillId="0" borderId="37" xfId="0" applyFont="1" applyFill="1" applyBorder="1" applyAlignment="1" applyProtection="1">
      <alignment horizontal="left" indent="1"/>
      <protection locked="0" hidden="1"/>
    </xf>
    <xf numFmtId="0" fontId="1" fillId="0" borderId="38" xfId="0" applyFont="1" applyFill="1" applyBorder="1" applyAlignment="1" applyProtection="1">
      <alignment horizontal="left" indent="1"/>
      <protection locked="0" hidden="1"/>
    </xf>
    <xf numFmtId="0" fontId="0" fillId="0" borderId="38" xfId="0" applyFill="1" applyBorder="1" applyAlignment="1" applyProtection="1">
      <alignment horizontal="left" indent="1"/>
      <protection locked="0" hidden="1"/>
    </xf>
    <xf numFmtId="0" fontId="0" fillId="0" borderId="17" xfId="0" applyFill="1" applyBorder="1" applyAlignment="1" applyProtection="1">
      <alignment horizontal="left" indent="1"/>
      <protection locked="0" hidden="1"/>
    </xf>
    <xf numFmtId="0" fontId="1" fillId="0" borderId="74" xfId="0" applyFont="1" applyFill="1" applyBorder="1" applyAlignment="1" applyProtection="1">
      <alignment horizontal="left" indent="1"/>
      <protection locked="0" hidden="1"/>
    </xf>
    <xf numFmtId="0" fontId="1" fillId="0" borderId="64" xfId="0" applyFont="1" applyFill="1" applyBorder="1" applyAlignment="1" applyProtection="1">
      <alignment horizontal="left" indent="1"/>
      <protection locked="0" hidden="1"/>
    </xf>
    <xf numFmtId="0" fontId="0" fillId="0" borderId="64" xfId="0" applyFill="1" applyBorder="1" applyAlignment="1" applyProtection="1">
      <alignment horizontal="left" indent="1"/>
      <protection locked="0" hidden="1"/>
    </xf>
    <xf numFmtId="0" fontId="0" fillId="0" borderId="75" xfId="0" applyFill="1" applyBorder="1" applyAlignment="1" applyProtection="1">
      <alignment horizontal="left" indent="1"/>
      <protection locked="0" hidden="1"/>
    </xf>
    <xf numFmtId="49" fontId="1" fillId="0" borderId="37" xfId="0" applyNumberFormat="1" applyFont="1" applyFill="1" applyBorder="1" applyAlignment="1" applyProtection="1">
      <alignment horizontal="left" indent="8"/>
      <protection hidden="1"/>
    </xf>
    <xf numFmtId="0" fontId="0" fillId="0" borderId="38" xfId="0" applyNumberFormat="1" applyFill="1" applyBorder="1" applyAlignment="1" applyProtection="1">
      <alignment horizontal="left" indent="8"/>
      <protection hidden="1"/>
    </xf>
    <xf numFmtId="0" fontId="0" fillId="0" borderId="64" xfId="0" applyNumberFormat="1" applyFill="1" applyBorder="1" applyAlignment="1" applyProtection="1">
      <alignment horizontal="left" indent="8"/>
      <protection hidden="1"/>
    </xf>
    <xf numFmtId="0" fontId="0" fillId="0" borderId="17" xfId="0" applyNumberFormat="1" applyFill="1" applyBorder="1" applyAlignment="1" applyProtection="1">
      <alignment horizontal="left" indent="8"/>
      <protection hidden="1"/>
    </xf>
    <xf numFmtId="0" fontId="0" fillId="31" borderId="37" xfId="0" applyFill="1" applyBorder="1" applyAlignment="1" applyProtection="1">
      <alignment horizontal="left" indent="8"/>
      <protection hidden="1"/>
    </xf>
    <xf numFmtId="0" fontId="0" fillId="31" borderId="38" xfId="0" applyFill="1" applyBorder="1" applyAlignment="1" applyProtection="1">
      <alignment horizontal="left" indent="8"/>
      <protection hidden="1"/>
    </xf>
    <xf numFmtId="0" fontId="0" fillId="31" borderId="64" xfId="0" applyFill="1" applyBorder="1" applyAlignment="1" applyProtection="1">
      <alignment horizontal="left" indent="8"/>
      <protection hidden="1"/>
    </xf>
    <xf numFmtId="0" fontId="0" fillId="31" borderId="17" xfId="0" applyFill="1" applyBorder="1" applyAlignment="1" applyProtection="1">
      <alignment horizontal="left" indent="8"/>
      <protection hidden="1"/>
    </xf>
    <xf numFmtId="165" fontId="0" fillId="0" borderId="36" xfId="0" applyNumberFormat="1" applyFill="1" applyBorder="1" applyAlignment="1" applyProtection="1">
      <alignment horizontal="right" indent="1"/>
      <protection locked="0" hidden="1"/>
    </xf>
    <xf numFmtId="165" fontId="0" fillId="0" borderId="35" xfId="0" applyNumberFormat="1" applyFill="1" applyBorder="1" applyAlignment="1" applyProtection="1">
      <alignment horizontal="right" indent="1"/>
      <protection locked="0" hidden="1"/>
    </xf>
    <xf numFmtId="0" fontId="0" fillId="0" borderId="38" xfId="0" applyBorder="1" applyAlignment="1" applyProtection="1">
      <alignment horizontal="left" indent="1"/>
      <protection locked="0" hidden="1"/>
    </xf>
    <xf numFmtId="0" fontId="0" fillId="0" borderId="17" xfId="0" applyBorder="1" applyAlignment="1" applyProtection="1">
      <alignment horizontal="left" indent="1"/>
      <protection locked="0" hidden="1"/>
    </xf>
    <xf numFmtId="0" fontId="5" fillId="0" borderId="37" xfId="0" applyFont="1" applyFill="1" applyBorder="1" applyAlignment="1" applyProtection="1">
      <alignment horizontal="center"/>
      <protection hidden="1"/>
    </xf>
    <xf numFmtId="0" fontId="5" fillId="0" borderId="38"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0" fillId="29" borderId="0" xfId="0" applyFill="1" applyBorder="1" applyAlignment="1" applyProtection="1">
      <protection hidden="1"/>
    </xf>
    <xf numFmtId="0" fontId="10" fillId="0" borderId="37" xfId="0" applyFont="1" applyFill="1" applyBorder="1" applyAlignment="1" applyProtection="1">
      <alignment horizontal="left" indent="2"/>
      <protection locked="0" hidden="1"/>
    </xf>
    <xf numFmtId="0" fontId="10" fillId="0" borderId="38" xfId="0" applyFont="1" applyFill="1" applyBorder="1" applyAlignment="1" applyProtection="1">
      <alignment horizontal="left" indent="2"/>
      <protection locked="0" hidden="1"/>
    </xf>
    <xf numFmtId="0" fontId="10" fillId="0" borderId="17" xfId="0" applyFont="1" applyFill="1" applyBorder="1" applyAlignment="1" applyProtection="1">
      <alignment horizontal="left" indent="2"/>
      <protection locked="0" hidden="1"/>
    </xf>
    <xf numFmtId="0" fontId="1" fillId="25" borderId="63" xfId="0" applyFont="1" applyFill="1" applyBorder="1" applyAlignment="1" applyProtection="1">
      <alignment horizontal="right" indent="1"/>
      <protection locked="0"/>
    </xf>
    <xf numFmtId="0" fontId="0" fillId="0" borderId="65" xfId="0" applyBorder="1" applyAlignment="1" applyProtection="1">
      <alignment horizontal="right" indent="1"/>
      <protection locked="0"/>
    </xf>
    <xf numFmtId="0" fontId="10" fillId="0" borderId="37" xfId="0" applyFont="1" applyFill="1" applyBorder="1" applyAlignment="1" applyProtection="1">
      <alignment horizontal="left" indent="1"/>
      <protection locked="0" hidden="1"/>
    </xf>
    <xf numFmtId="0" fontId="10" fillId="0" borderId="38" xfId="0" applyFont="1" applyFill="1" applyBorder="1" applyAlignment="1" applyProtection="1">
      <alignment horizontal="left" indent="1"/>
      <protection locked="0" hidden="1"/>
    </xf>
    <xf numFmtId="0" fontId="10" fillId="0" borderId="17" xfId="0" applyFont="1" applyFill="1" applyBorder="1" applyAlignment="1" applyProtection="1">
      <alignment horizontal="left" indent="1"/>
      <protection locked="0" hidden="1"/>
    </xf>
    <xf numFmtId="49" fontId="1" fillId="25" borderId="63" xfId="0" applyNumberFormat="1" applyFont="1" applyFill="1" applyBorder="1" applyAlignment="1" applyProtection="1">
      <alignment horizontal="right"/>
      <protection locked="0" hidden="1"/>
    </xf>
    <xf numFmtId="49" fontId="1" fillId="0" borderId="65" xfId="0" applyNumberFormat="1" applyFont="1" applyBorder="1" applyAlignment="1" applyProtection="1">
      <alignment horizontal="right"/>
      <protection locked="0" hidden="1"/>
    </xf>
    <xf numFmtId="0" fontId="1" fillId="25" borderId="63" xfId="0" applyNumberFormat="1" applyFont="1" applyFill="1" applyBorder="1" applyAlignment="1" applyProtection="1">
      <alignment horizontal="right"/>
      <protection locked="0" hidden="1"/>
    </xf>
    <xf numFmtId="0" fontId="0" fillId="0" borderId="65" xfId="0" applyNumberFormat="1" applyBorder="1" applyAlignment="1" applyProtection="1">
      <alignment horizontal="right"/>
      <protection locked="0" hidden="1"/>
    </xf>
    <xf numFmtId="49" fontId="1" fillId="25" borderId="74" xfId="0" applyNumberFormat="1" applyFont="1" applyFill="1" applyBorder="1" applyAlignment="1" applyProtection="1">
      <alignment horizontal="right"/>
      <protection locked="0" hidden="1"/>
    </xf>
    <xf numFmtId="49" fontId="1" fillId="25" borderId="75" xfId="0" applyNumberFormat="1" applyFont="1" applyFill="1" applyBorder="1" applyAlignment="1" applyProtection="1">
      <alignment horizontal="right"/>
      <protection locked="0" hidden="1"/>
    </xf>
    <xf numFmtId="0" fontId="1" fillId="25" borderId="74" xfId="0" applyNumberFormat="1" applyFont="1" applyFill="1" applyBorder="1" applyAlignment="1" applyProtection="1">
      <alignment horizontal="right"/>
      <protection locked="0" hidden="1"/>
    </xf>
    <xf numFmtId="0" fontId="1" fillId="25" borderId="75" xfId="0" applyNumberFormat="1" applyFont="1" applyFill="1" applyBorder="1" applyAlignment="1" applyProtection="1">
      <alignment horizontal="right"/>
      <protection locked="0" hidden="1"/>
    </xf>
    <xf numFmtId="0" fontId="10" fillId="0" borderId="37" xfId="0" applyFont="1" applyFill="1" applyBorder="1" applyAlignment="1" applyProtection="1">
      <alignment horizontal="left" indent="8"/>
      <protection locked="0" hidden="1"/>
    </xf>
    <xf numFmtId="0" fontId="10" fillId="0" borderId="38" xfId="0" applyFont="1" applyFill="1" applyBorder="1" applyAlignment="1" applyProtection="1">
      <alignment horizontal="left" indent="8"/>
      <protection locked="0" hidden="1"/>
    </xf>
    <xf numFmtId="0" fontId="10" fillId="0" borderId="64" xfId="0" applyFont="1" applyFill="1" applyBorder="1" applyAlignment="1" applyProtection="1">
      <alignment horizontal="left" indent="8"/>
      <protection locked="0" hidden="1"/>
    </xf>
    <xf numFmtId="0" fontId="10" fillId="0" borderId="17" xfId="0" applyFont="1" applyFill="1" applyBorder="1" applyAlignment="1" applyProtection="1">
      <alignment horizontal="left" indent="8"/>
      <protection locked="0" hidden="1"/>
    </xf>
    <xf numFmtId="0" fontId="2" fillId="0" borderId="54" xfId="31" applyFill="1" applyBorder="1" applyAlignment="1" applyProtection="1">
      <alignment horizontal="center"/>
      <protection locked="0" hidden="1"/>
    </xf>
    <xf numFmtId="0" fontId="2" fillId="0" borderId="55" xfId="31" applyFill="1" applyBorder="1" applyAlignment="1" applyProtection="1">
      <alignment horizontal="center"/>
      <protection locked="0" hidden="1"/>
    </xf>
    <xf numFmtId="0" fontId="2" fillId="0" borderId="54" xfId="31" applyFill="1" applyBorder="1" applyAlignment="1" applyProtection="1">
      <alignment horizontal="center"/>
      <protection locked="0"/>
    </xf>
    <xf numFmtId="0" fontId="2" fillId="0" borderId="84" xfId="31" applyFill="1" applyBorder="1" applyAlignment="1" applyProtection="1">
      <alignment horizontal="center"/>
      <protection locked="0"/>
    </xf>
    <xf numFmtId="0" fontId="2" fillId="0" borderId="55" xfId="31" applyFill="1" applyBorder="1" applyAlignment="1" applyProtection="1">
      <alignment horizontal="center"/>
      <protection locked="0"/>
    </xf>
    <xf numFmtId="0" fontId="10" fillId="31" borderId="37" xfId="0" applyFont="1" applyFill="1" applyBorder="1" applyAlignment="1" applyProtection="1">
      <alignment horizontal="left" indent="8"/>
      <protection locked="0" hidden="1"/>
    </xf>
    <xf numFmtId="0" fontId="10" fillId="31" borderId="38" xfId="0" applyFont="1" applyFill="1" applyBorder="1" applyAlignment="1" applyProtection="1">
      <alignment horizontal="left" indent="8"/>
      <protection locked="0" hidden="1"/>
    </xf>
    <xf numFmtId="0" fontId="10" fillId="31" borderId="64" xfId="0" applyFont="1" applyFill="1" applyBorder="1" applyAlignment="1" applyProtection="1">
      <alignment horizontal="left" indent="8"/>
      <protection locked="0" hidden="1"/>
    </xf>
    <xf numFmtId="0" fontId="10" fillId="31" borderId="17" xfId="0" applyFont="1" applyFill="1" applyBorder="1" applyAlignment="1" applyProtection="1">
      <alignment horizontal="left" indent="8"/>
      <protection locked="0" hidden="1"/>
    </xf>
    <xf numFmtId="0" fontId="2" fillId="0" borderId="84" xfId="31" applyFill="1" applyBorder="1" applyAlignment="1" applyProtection="1">
      <alignment horizontal="center"/>
      <protection locked="0" hidden="1"/>
    </xf>
    <xf numFmtId="0" fontId="1" fillId="0" borderId="37" xfId="0" applyFont="1" applyFill="1" applyBorder="1" applyAlignment="1" applyProtection="1">
      <alignment horizontal="left" indent="8"/>
      <protection locked="0" hidden="1"/>
    </xf>
    <xf numFmtId="0" fontId="1" fillId="0" borderId="38" xfId="0" applyFont="1" applyFill="1" applyBorder="1" applyAlignment="1" applyProtection="1">
      <alignment horizontal="left" indent="8"/>
      <protection locked="0" hidden="1"/>
    </xf>
    <xf numFmtId="0" fontId="1" fillId="0" borderId="64" xfId="0" applyFont="1" applyFill="1" applyBorder="1" applyAlignment="1" applyProtection="1">
      <alignment horizontal="left" indent="8"/>
      <protection locked="0" hidden="1"/>
    </xf>
    <xf numFmtId="0" fontId="1" fillId="0" borderId="17" xfId="0" applyFont="1" applyFill="1" applyBorder="1" applyAlignment="1" applyProtection="1">
      <alignment horizontal="left" indent="8"/>
      <protection locked="0" hidden="1"/>
    </xf>
    <xf numFmtId="0" fontId="0" fillId="29" borderId="0" xfId="0" applyFill="1" applyBorder="1" applyAlignment="1" applyProtection="1">
      <alignment horizontal="left"/>
      <protection hidden="1"/>
    </xf>
    <xf numFmtId="0" fontId="0" fillId="0" borderId="0" xfId="0" applyAlignment="1"/>
    <xf numFmtId="0" fontId="0" fillId="31" borderId="37" xfId="0" applyFill="1" applyBorder="1" applyAlignment="1" applyProtection="1">
      <alignment horizontal="left" indent="8"/>
      <protection locked="0" hidden="1"/>
    </xf>
    <xf numFmtId="0" fontId="0" fillId="31" borderId="38" xfId="0" applyFill="1" applyBorder="1" applyAlignment="1" applyProtection="1">
      <alignment horizontal="left" indent="8"/>
      <protection locked="0" hidden="1"/>
    </xf>
    <xf numFmtId="0" fontId="0" fillId="31" borderId="64" xfId="0" applyFill="1" applyBorder="1" applyAlignment="1" applyProtection="1">
      <alignment horizontal="left" indent="8"/>
      <protection locked="0" hidden="1"/>
    </xf>
    <xf numFmtId="0" fontId="0" fillId="31" borderId="17" xfId="0" applyFill="1" applyBorder="1" applyAlignment="1" applyProtection="1">
      <alignment horizontal="left" indent="8"/>
      <protection locked="0" hidden="1"/>
    </xf>
    <xf numFmtId="0" fontId="1" fillId="31" borderId="74" xfId="0" applyFont="1" applyFill="1" applyBorder="1" applyAlignment="1" applyProtection="1">
      <alignment horizontal="left"/>
      <protection locked="0" hidden="1"/>
    </xf>
    <xf numFmtId="0" fontId="10" fillId="31" borderId="64" xfId="0" applyFont="1" applyFill="1" applyBorder="1" applyAlignment="1" applyProtection="1">
      <alignment horizontal="left"/>
      <protection locked="0" hidden="1"/>
    </xf>
    <xf numFmtId="0" fontId="10" fillId="31" borderId="75" xfId="0" applyFont="1" applyFill="1" applyBorder="1" applyAlignment="1" applyProtection="1">
      <alignment horizontal="left"/>
      <protection locked="0" hidden="1"/>
    </xf>
    <xf numFmtId="0" fontId="1" fillId="29" borderId="0" xfId="0" applyFont="1" applyFill="1" applyBorder="1" applyAlignment="1" applyProtection="1">
      <alignment horizontal="right" wrapText="1"/>
      <protection hidden="1"/>
    </xf>
    <xf numFmtId="0" fontId="1" fillId="0" borderId="70" xfId="0" applyFont="1" applyFill="1" applyBorder="1" applyAlignment="1" applyProtection="1">
      <alignment horizontal="center"/>
      <protection locked="0" hidden="1"/>
    </xf>
    <xf numFmtId="49" fontId="1" fillId="0" borderId="63" xfId="0" applyNumberFormat="1" applyFont="1" applyFill="1" applyBorder="1" applyAlignment="1" applyProtection="1">
      <alignment horizontal="left" indent="8"/>
      <protection locked="0" hidden="1"/>
    </xf>
    <xf numFmtId="0" fontId="1" fillId="0" borderId="65" xfId="0" applyFont="1" applyFill="1" applyBorder="1" applyAlignment="1" applyProtection="1">
      <alignment horizontal="left" indent="8"/>
      <protection locked="0" hidden="1"/>
    </xf>
    <xf numFmtId="0" fontId="1" fillId="0" borderId="63" xfId="0" applyFont="1" applyFill="1" applyBorder="1" applyAlignment="1" applyProtection="1">
      <alignment horizontal="left" indent="8"/>
      <protection locked="0" hidden="1"/>
    </xf>
    <xf numFmtId="49" fontId="1" fillId="25" borderId="74" xfId="0" applyNumberFormat="1" applyFont="1" applyFill="1" applyBorder="1" applyAlignment="1" applyProtection="1">
      <alignment horizontal="right" indent="1"/>
      <protection locked="0" hidden="1"/>
    </xf>
    <xf numFmtId="49" fontId="0" fillId="0" borderId="75" xfId="0" applyNumberFormat="1" applyBorder="1" applyAlignment="1" applyProtection="1">
      <alignment horizontal="right" indent="1"/>
      <protection locked="0" hidden="1"/>
    </xf>
    <xf numFmtId="0" fontId="1" fillId="0" borderId="74" xfId="0" applyFont="1" applyFill="1" applyBorder="1" applyAlignment="1" applyProtection="1">
      <alignment horizontal="right" indent="8"/>
      <protection locked="0" hidden="1"/>
    </xf>
    <xf numFmtId="0" fontId="1" fillId="0" borderId="75" xfId="0" applyFont="1" applyFill="1" applyBorder="1" applyAlignment="1" applyProtection="1">
      <alignment horizontal="right" indent="8"/>
      <protection locked="0" hidden="1"/>
    </xf>
    <xf numFmtId="0" fontId="5" fillId="0" borderId="51" xfId="0" applyFont="1" applyFill="1" applyBorder="1" applyAlignment="1" applyProtection="1">
      <alignment horizontal="center" vertical="center"/>
      <protection hidden="1"/>
    </xf>
    <xf numFmtId="0" fontId="5" fillId="0" borderId="50" xfId="0" applyFont="1" applyFill="1" applyBorder="1" applyAlignment="1" applyProtection="1">
      <alignment horizontal="center" vertical="center"/>
      <protection hidden="1"/>
    </xf>
    <xf numFmtId="0" fontId="5" fillId="0" borderId="60" xfId="0" applyFont="1" applyFill="1" applyBorder="1" applyAlignment="1" applyProtection="1">
      <alignment horizontal="center" vertical="center"/>
      <protection hidden="1"/>
    </xf>
    <xf numFmtId="0" fontId="5" fillId="0" borderId="36" xfId="0" applyFont="1" applyFill="1" applyBorder="1" applyAlignment="1" applyProtection="1">
      <alignment horizontal="center" vertical="center"/>
      <protection hidden="1"/>
    </xf>
    <xf numFmtId="0" fontId="5" fillId="0" borderId="43" xfId="0" applyFont="1" applyFill="1" applyBorder="1" applyAlignment="1" applyProtection="1">
      <alignment horizontal="center" vertical="center"/>
      <protection hidden="1"/>
    </xf>
    <xf numFmtId="0" fontId="5" fillId="0" borderId="35" xfId="0" applyFont="1" applyFill="1" applyBorder="1" applyAlignment="1" applyProtection="1">
      <alignment horizontal="center" vertical="center"/>
      <protection hidden="1"/>
    </xf>
    <xf numFmtId="0" fontId="0" fillId="25" borderId="74" xfId="0" applyFill="1" applyBorder="1" applyAlignment="1" applyProtection="1">
      <alignment horizontal="right"/>
      <protection locked="0"/>
    </xf>
    <xf numFmtId="0" fontId="0" fillId="0" borderId="75" xfId="0" applyBorder="1" applyAlignment="1" applyProtection="1">
      <alignment horizontal="right"/>
      <protection locked="0"/>
    </xf>
    <xf numFmtId="0" fontId="1" fillId="0" borderId="74" xfId="0" applyFont="1" applyFill="1" applyBorder="1" applyAlignment="1" applyProtection="1">
      <alignment horizontal="left"/>
      <protection locked="0" hidden="1"/>
    </xf>
    <xf numFmtId="0" fontId="1" fillId="0" borderId="64" xfId="0" applyFont="1" applyFill="1" applyBorder="1" applyAlignment="1" applyProtection="1">
      <alignment horizontal="left"/>
      <protection locked="0" hidden="1"/>
    </xf>
    <xf numFmtId="0" fontId="1" fillId="0" borderId="75" xfId="0" applyFont="1" applyFill="1" applyBorder="1" applyAlignment="1" applyProtection="1">
      <alignment horizontal="left"/>
      <protection locked="0" hidden="1"/>
    </xf>
    <xf numFmtId="0" fontId="1" fillId="25" borderId="74" xfId="0" applyFont="1" applyFill="1" applyBorder="1" applyAlignment="1" applyProtection="1">
      <alignment horizontal="right"/>
      <protection locked="0"/>
    </xf>
    <xf numFmtId="165" fontId="1" fillId="0" borderId="37" xfId="0" applyNumberFormat="1" applyFont="1" applyFill="1" applyBorder="1" applyAlignment="1" applyProtection="1">
      <alignment horizontal="right" indent="1"/>
      <protection locked="0" hidden="1"/>
    </xf>
    <xf numFmtId="165" fontId="0" fillId="0" borderId="17" xfId="0" applyNumberFormat="1" applyFill="1" applyBorder="1" applyAlignment="1" applyProtection="1">
      <alignment horizontal="right" indent="1"/>
      <protection locked="0" hidden="1"/>
    </xf>
    <xf numFmtId="0" fontId="5" fillId="31" borderId="78" xfId="0" applyNumberFormat="1" applyFont="1" applyFill="1" applyBorder="1" applyAlignment="1" applyProtection="1">
      <alignment horizontal="center" vertical="center"/>
      <protection hidden="1"/>
    </xf>
    <xf numFmtId="0" fontId="5" fillId="31" borderId="19" xfId="0" applyNumberFormat="1" applyFont="1" applyFill="1" applyBorder="1" applyAlignment="1" applyProtection="1">
      <alignment horizontal="center" vertical="center"/>
      <protection hidden="1"/>
    </xf>
    <xf numFmtId="0" fontId="1" fillId="35" borderId="0" xfId="0" applyFont="1" applyFill="1" applyAlignment="1" applyProtection="1">
      <alignment horizontal="left" wrapText="1"/>
      <protection hidden="1"/>
    </xf>
    <xf numFmtId="0" fontId="5" fillId="31" borderId="31" xfId="0" applyNumberFormat="1" applyFont="1" applyFill="1" applyBorder="1" applyAlignment="1" applyProtection="1">
      <alignment horizontal="center" vertical="center"/>
      <protection hidden="1"/>
    </xf>
    <xf numFmtId="0" fontId="1" fillId="31" borderId="74" xfId="0" applyFont="1" applyFill="1" applyBorder="1" applyAlignment="1" applyProtection="1">
      <alignment horizontal="center"/>
      <protection locked="0" hidden="1"/>
    </xf>
    <xf numFmtId="0" fontId="1" fillId="31" borderId="75" xfId="0" applyFont="1" applyFill="1" applyBorder="1" applyAlignment="1" applyProtection="1">
      <alignment horizontal="center"/>
      <protection locked="0" hidden="1"/>
    </xf>
    <xf numFmtId="0" fontId="14" fillId="29" borderId="0" xfId="0" applyFont="1" applyFill="1" applyBorder="1" applyAlignment="1" applyProtection="1">
      <alignment horizontal="center"/>
    </xf>
    <xf numFmtId="0" fontId="5" fillId="0" borderId="78" xfId="0" applyNumberFormat="1" applyFont="1" applyFill="1" applyBorder="1" applyAlignment="1" applyProtection="1">
      <alignment horizontal="center" vertical="center"/>
      <protection hidden="1"/>
    </xf>
    <xf numFmtId="0" fontId="5" fillId="0" borderId="19" xfId="0" applyNumberFormat="1" applyFont="1" applyFill="1" applyBorder="1" applyAlignment="1" applyProtection="1">
      <alignment horizontal="center" vertical="center"/>
      <protection hidden="1"/>
    </xf>
    <xf numFmtId="0" fontId="2" fillId="31" borderId="0" xfId="31" applyFill="1" applyBorder="1" applyAlignment="1" applyProtection="1"/>
  </cellXfs>
  <cellStyles count="3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omma 2" xfId="37" xr:uid="{00000000-0005-0000-0000-00001A000000}"/>
    <cellStyle name="Explanatory Text" xfId="27" xr:uid="{00000000-0005-0000-0000-00001B000000}"/>
    <cellStyle name="Heading 1" xfId="28" xr:uid="{00000000-0005-0000-0000-00001C000000}"/>
    <cellStyle name="Heading 2" xfId="29" xr:uid="{00000000-0005-0000-0000-00001D000000}"/>
    <cellStyle name="Heading 3" xfId="30" xr:uid="{00000000-0005-0000-0000-00001E000000}"/>
    <cellStyle name="Hyperlink" xfId="31" builtinId="8"/>
    <cellStyle name="Neutral" xfId="32" builtinId="28" customBuiltin="1"/>
    <cellStyle name="Normal" xfId="0" builtinId="0"/>
    <cellStyle name="Normal 2" xfId="36" xr:uid="{00000000-0005-0000-0000-000022000000}"/>
    <cellStyle name="Normal 3" xfId="38" xr:uid="{00000000-0005-0000-0000-000023000000}"/>
    <cellStyle name="Output" xfId="33" xr:uid="{00000000-0005-0000-0000-000024000000}"/>
    <cellStyle name="Title" xfId="34" xr:uid="{00000000-0005-0000-0000-000025000000}"/>
    <cellStyle name="Total" xfId="35" builtinId="25" customBuiltin="1"/>
  </cellStyles>
  <dxfs count="22">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indexed="10"/>
      </font>
      <fill>
        <patternFill>
          <bgColor indexed="34"/>
        </patternFill>
      </fill>
    </dxf>
    <dxf>
      <fill>
        <patternFill>
          <bgColor indexed="41"/>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indexed="10"/>
      </font>
      <fill>
        <patternFill patternType="solid">
          <bgColor indexed="13"/>
        </patternFill>
      </fill>
    </dxf>
    <dxf>
      <font>
        <condense val="0"/>
        <extend val="0"/>
        <color auto="1"/>
      </font>
      <fill>
        <patternFill patternType="none">
          <bgColor indexed="65"/>
        </patternFill>
      </fill>
    </dxf>
    <dxf>
      <font>
        <condense val="0"/>
        <extend val="0"/>
        <color auto="1"/>
      </font>
      <fill>
        <patternFill>
          <bgColor indexed="41"/>
        </patternFill>
      </fill>
    </dxf>
    <dxf>
      <font>
        <b/>
        <i val="0"/>
        <condense val="0"/>
        <extend val="0"/>
        <color indexed="10"/>
      </font>
      <fill>
        <patternFill>
          <bgColor indexed="13"/>
        </patternFill>
      </fill>
    </dxf>
  </dxfs>
  <tableStyles count="0" defaultTableStyle="TableStyleMedium9" defaultPivotStyle="PivotStyleLight16"/>
  <colors>
    <mruColors>
      <color rgb="FF0000FF"/>
      <color rgb="FFFFFF11"/>
      <color rgb="FFFDF709"/>
      <color rgb="FF00602B"/>
      <color rgb="FF2AF67D"/>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188595</xdr:colOff>
      <xdr:row>13</xdr:row>
      <xdr:rowOff>150495</xdr:rowOff>
    </xdr:from>
    <xdr:to>
      <xdr:col>3</xdr:col>
      <xdr:colOff>2000232</xdr:colOff>
      <xdr:row>32</xdr:row>
      <xdr:rowOff>7620</xdr:rowOff>
    </xdr:to>
    <xdr:sp macro="" textlink="">
      <xdr:nvSpPr>
        <xdr:cNvPr id="18434" name="Rectangle 2">
          <a:extLst>
            <a:ext uri="{FF2B5EF4-FFF2-40B4-BE49-F238E27FC236}">
              <a16:creationId xmlns:a16="http://schemas.microsoft.com/office/drawing/2014/main" id="{00000000-0008-0000-0000-000002480000}"/>
            </a:ext>
          </a:extLst>
        </xdr:cNvPr>
        <xdr:cNvSpPr>
          <a:spLocks noChangeArrowheads="1"/>
        </xdr:cNvSpPr>
      </xdr:nvSpPr>
      <xdr:spPr bwMode="auto">
        <a:xfrm>
          <a:off x="449580" y="2842260"/>
          <a:ext cx="5105400" cy="3032760"/>
        </a:xfrm>
        <a:prstGeom prst="rect">
          <a:avLst/>
        </a:prstGeom>
        <a:noFill/>
        <a:ln w="57150" cmpd="thickThin">
          <a:solidFill>
            <a:srgbClr val="000000"/>
          </a:solidFill>
          <a:miter lim="800000"/>
          <a:headEnd/>
          <a:tailEnd/>
        </a:ln>
      </xdr:spPr>
      <xdr:txBody>
        <a:bodyPr vertOverflow="clip" wrap="square" lIns="45720" tIns="32004" rIns="45720" bIns="0" anchor="t" upright="1"/>
        <a:lstStyle/>
        <a:p>
          <a:pPr algn="ctr" rtl="0">
            <a:defRPr sz="1000"/>
          </a:pPr>
          <a:endParaRPr lang="es-ES_tradnl" sz="1400" b="1" i="0" strike="noStrike">
            <a:solidFill>
              <a:sysClr val="windowText" lastClr="000000"/>
            </a:solidFill>
            <a:latin typeface="Arial"/>
            <a:cs typeface="Arial"/>
          </a:endParaRPr>
        </a:p>
        <a:p>
          <a:pPr algn="ctr" rtl="0">
            <a:defRPr sz="1000"/>
          </a:pPr>
          <a:r>
            <a:rPr lang="es-ES_tradnl" sz="1400" b="1" i="0" strike="noStrike">
              <a:solidFill>
                <a:sysClr val="windowText" lastClr="000000"/>
              </a:solidFill>
              <a:latin typeface="Arial"/>
              <a:cs typeface="Arial"/>
            </a:rPr>
            <a:t>ERICA</a:t>
          </a:r>
          <a:r>
            <a:rPr lang="es-ES_tradnl" sz="1400" b="1" i="0" strike="noStrike" baseline="0">
              <a:solidFill>
                <a:sysClr val="windowText" lastClr="000000"/>
              </a:solidFill>
              <a:latin typeface="Arial"/>
              <a:cs typeface="Arial"/>
            </a:rPr>
            <a:t> </a:t>
          </a:r>
          <a:r>
            <a:rPr lang="es-ES_tradnl" sz="1400" b="1" i="0" strike="noStrike">
              <a:solidFill>
                <a:sysClr val="windowText" lastClr="000000"/>
              </a:solidFill>
              <a:latin typeface="Arial"/>
              <a:cs typeface="Arial"/>
            </a:rPr>
            <a:t>Working Group</a:t>
          </a:r>
        </a:p>
        <a:p>
          <a:pPr algn="ctr" rtl="0">
            <a:defRPr sz="1000"/>
          </a:pPr>
          <a:endParaRPr lang="es-ES_tradnl" sz="14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r>
            <a:rPr lang="es-ES_tradnl" sz="1800" b="1" i="0" strike="noStrike">
              <a:solidFill>
                <a:srgbClr val="000000"/>
              </a:solidFill>
              <a:latin typeface="Arial"/>
              <a:cs typeface="Arial"/>
            </a:rPr>
            <a:t>IFRS-compliant ERICA format</a:t>
          </a:r>
        </a:p>
        <a:p>
          <a:pPr algn="ctr" rtl="0">
            <a:defRPr sz="1000"/>
          </a:pPr>
          <a:r>
            <a:rPr lang="es-ES_tradnl" sz="1400" b="1" i="0" strike="noStrike">
              <a:solidFill>
                <a:srgbClr val="000000"/>
              </a:solidFill>
              <a:latin typeface="Arial"/>
              <a:cs typeface="Arial"/>
            </a:rPr>
            <a:t>(adapted to IFRS applicable in 2019)</a:t>
          </a: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r>
            <a:rPr lang="es-ES_tradnl" sz="1100" b="1" i="0" strike="noStrike">
              <a:solidFill>
                <a:srgbClr val="000000"/>
              </a:solidFill>
              <a:latin typeface="Arial"/>
              <a:cs typeface="Arial"/>
            </a:rPr>
            <a:t>European Committee of Central Balance Sheet Data Offices (ECCBSO)</a:t>
          </a:r>
        </a:p>
      </xdr:txBody>
    </xdr:sp>
    <xdr:clientData/>
  </xdr:twoCellAnchor>
  <xdr:twoCellAnchor>
    <xdr:from>
      <xdr:col>3</xdr:col>
      <xdr:colOff>516255</xdr:colOff>
      <xdr:row>3</xdr:row>
      <xdr:rowOff>0</xdr:rowOff>
    </xdr:from>
    <xdr:to>
      <xdr:col>3</xdr:col>
      <xdr:colOff>2181214</xdr:colOff>
      <xdr:row>7</xdr:row>
      <xdr:rowOff>7620</xdr:rowOff>
    </xdr:to>
    <xdr:sp macro="" textlink="">
      <xdr:nvSpPr>
        <xdr:cNvPr id="18435" name="Rectangle 3">
          <a:extLst>
            <a:ext uri="{FF2B5EF4-FFF2-40B4-BE49-F238E27FC236}">
              <a16:creationId xmlns:a16="http://schemas.microsoft.com/office/drawing/2014/main" id="{00000000-0008-0000-0000-000003480000}"/>
            </a:ext>
          </a:extLst>
        </xdr:cNvPr>
        <xdr:cNvSpPr>
          <a:spLocks noChangeArrowheads="1"/>
        </xdr:cNvSpPr>
      </xdr:nvSpPr>
      <xdr:spPr bwMode="auto">
        <a:xfrm>
          <a:off x="3931648" y="489857"/>
          <a:ext cx="1664959" cy="660763"/>
        </a:xfrm>
        <a:prstGeom prst="rect">
          <a:avLst/>
        </a:prstGeom>
        <a:noFill/>
        <a:ln w="57150" cmpd="thickThin">
          <a:solidFill>
            <a:srgbClr val="000000"/>
          </a:solidFill>
          <a:miter lim="800000"/>
          <a:headEnd/>
          <a:tailEnd/>
        </a:ln>
      </xdr:spPr>
      <xdr:txBody>
        <a:bodyPr vertOverflow="clip" wrap="square" lIns="36576" tIns="32004" rIns="36576" bIns="32004" anchor="ctr" upright="1"/>
        <a:lstStyle/>
        <a:p>
          <a:pPr algn="ctr" rtl="0">
            <a:defRPr sz="1000"/>
          </a:pPr>
          <a:r>
            <a:rPr lang="es-ES_tradnl" sz="1200" b="1" i="0" strike="noStrike" baseline="0">
              <a:solidFill>
                <a:sysClr val="windowText" lastClr="000000"/>
              </a:solidFill>
              <a:latin typeface="Arial"/>
              <a:cs typeface="Arial"/>
            </a:rPr>
            <a:t>May 2021</a:t>
          </a:r>
          <a:endParaRPr lang="es-ES_tradnl" sz="1200" b="1" i="0" strike="noStrike">
            <a:solidFill>
              <a:srgbClr val="000000"/>
            </a:solidFill>
            <a:latin typeface="Arial"/>
            <a:cs typeface="Arial"/>
          </a:endParaRPr>
        </a:p>
      </xdr:txBody>
    </xdr:sp>
    <xdr:clientData/>
  </xdr:twoCellAnchor>
  <xdr:twoCellAnchor editAs="oneCell">
    <xdr:from>
      <xdr:col>1</xdr:col>
      <xdr:colOff>238125</xdr:colOff>
      <xdr:row>2</xdr:row>
      <xdr:rowOff>130970</xdr:rowOff>
    </xdr:from>
    <xdr:to>
      <xdr:col>2</xdr:col>
      <xdr:colOff>1377950</xdr:colOff>
      <xdr:row>8</xdr:row>
      <xdr:rowOff>57310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156" y="464345"/>
          <a:ext cx="2743200" cy="926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15876</xdr:colOff>
      <xdr:row>23</xdr:row>
      <xdr:rowOff>22229</xdr:rowOff>
    </xdr:from>
    <xdr:ext cx="888641" cy="5130674"/>
    <xdr:sp macro="" textlink="">
      <xdr:nvSpPr>
        <xdr:cNvPr id="3" name="9 Rectángulo">
          <a:extLst>
            <a:ext uri="{FF2B5EF4-FFF2-40B4-BE49-F238E27FC236}">
              <a16:creationId xmlns:a16="http://schemas.microsoft.com/office/drawing/2014/main" id="{00000000-0008-0000-0900-000003000000}"/>
            </a:ext>
          </a:extLst>
        </xdr:cNvPr>
        <xdr:cNvSpPr/>
      </xdr:nvSpPr>
      <xdr:spPr>
        <a:xfrm rot="-5400000">
          <a:off x="-2105140" y="595324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30480</xdr:colOff>
      <xdr:row>37</xdr:row>
      <xdr:rowOff>0</xdr:rowOff>
    </xdr:from>
    <xdr:to>
      <xdr:col>5</xdr:col>
      <xdr:colOff>1849755</xdr:colOff>
      <xdr:row>43</xdr:row>
      <xdr:rowOff>38100</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bwMode="auto">
        <a:xfrm>
          <a:off x="487680" y="5133975"/>
          <a:ext cx="4867275" cy="1009650"/>
        </a:xfrm>
        <a:prstGeom prst="flowChartAlternateProcess">
          <a:avLst/>
        </a:prstGeom>
        <a:solidFill>
          <a:schemeClr val="accent2">
            <a:lumMod val="75000"/>
          </a:schemeClr>
        </a:solidFill>
        <a:ln w="9525">
          <a:solidFill>
            <a:srgbClr val="000000"/>
          </a:solidFill>
          <a:miter lim="800000"/>
          <a:headEnd/>
          <a:tailEnd/>
        </a:ln>
      </xdr:spPr>
      <xdr:txBody>
        <a:bodyPr vertOverflow="clip" wrap="square" lIns="36576" tIns="27432" rIns="36576" bIns="27432" anchor="ctr" upright="1"/>
        <a:lstStyle/>
        <a:p>
          <a:pPr algn="ctr" rtl="0">
            <a:defRPr sz="1000"/>
          </a:pPr>
          <a:r>
            <a:rPr lang="es-ES_tradnl" sz="1000" b="1" i="0" strike="noStrike">
              <a:solidFill>
                <a:sysClr val="windowText" lastClr="000000"/>
              </a:solidFill>
              <a:latin typeface="Arial"/>
              <a:cs typeface="Arial"/>
            </a:rPr>
            <a:t>The reduced format has been defined by the ERICA (European Records of IFRS Consolidated Accounts) Working Group.</a:t>
          </a:r>
        </a:p>
        <a:p>
          <a:pPr algn="ctr" rtl="0">
            <a:defRPr sz="1000"/>
          </a:pPr>
          <a:endParaRPr lang="es-ES_tradnl" sz="1000" b="1" i="0" strike="noStrike">
            <a:solidFill>
              <a:sysClr val="windowText" lastClr="000000"/>
            </a:solidFill>
            <a:latin typeface="Arial"/>
            <a:cs typeface="Arial"/>
          </a:endParaRPr>
        </a:p>
        <a:p>
          <a:pPr algn="ctr" rtl="0">
            <a:defRPr sz="1000"/>
          </a:pPr>
          <a:endParaRPr lang="es-ES_tradnl" sz="1000" b="1" i="0" strike="noStrike">
            <a:solidFill>
              <a:sysClr val="windowText" lastClr="000000"/>
            </a:solidFill>
            <a:latin typeface="Arial"/>
            <a:cs typeface="Arial"/>
          </a:endParaRPr>
        </a:p>
        <a:p>
          <a:pPr algn="ctr" rtl="0">
            <a:defRPr sz="1000"/>
          </a:pPr>
          <a:r>
            <a:rPr lang="es-ES_tradnl" sz="1000" b="1" i="0" strike="noStrike">
              <a:solidFill>
                <a:sysClr val="windowText" lastClr="000000"/>
              </a:solidFill>
              <a:latin typeface="Arial"/>
              <a:cs typeface="Arial"/>
            </a:rPr>
            <a:t>References to the IFRS taxonomy refer to its </a:t>
          </a:r>
          <a:r>
            <a:rPr lang="es-ES_tradnl" sz="1000" b="1" i="0" strike="noStrike" baseline="0">
              <a:solidFill>
                <a:sysClr val="windowText" lastClr="000000"/>
              </a:solidFill>
              <a:latin typeface="Arial"/>
              <a:cs typeface="Arial"/>
            </a:rPr>
            <a:t>2019</a:t>
          </a:r>
          <a:r>
            <a:rPr lang="es-ES_tradnl" sz="1000" b="1" i="0" strike="noStrike">
              <a:solidFill>
                <a:sysClr val="windowText" lastClr="000000"/>
              </a:solidFill>
              <a:latin typeface="Arial"/>
              <a:cs typeface="Arial"/>
            </a:rPr>
            <a:t> version.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821532</xdr:colOff>
      <xdr:row>0</xdr:row>
      <xdr:rowOff>47625</xdr:rowOff>
    </xdr:from>
    <xdr:to>
      <xdr:col>14</xdr:col>
      <xdr:colOff>-1</xdr:colOff>
      <xdr:row>6</xdr:row>
      <xdr:rowOff>23813</xdr:rowOff>
    </xdr:to>
    <xdr:sp macro="" textlink="">
      <xdr:nvSpPr>
        <xdr:cNvPr id="4" name="3 Forma libre">
          <a:extLst>
            <a:ext uri="{FF2B5EF4-FFF2-40B4-BE49-F238E27FC236}">
              <a16:creationId xmlns:a16="http://schemas.microsoft.com/office/drawing/2014/main" id="{00000000-0008-0000-0200-000004000000}"/>
            </a:ext>
          </a:extLst>
        </xdr:cNvPr>
        <xdr:cNvSpPr/>
      </xdr:nvSpPr>
      <xdr:spPr>
        <a:xfrm>
          <a:off x="10251282" y="47625"/>
          <a:ext cx="1012030" cy="976313"/>
        </a:xfrm>
        <a:custGeom>
          <a:avLst/>
          <a:gdLst>
            <a:gd name="connsiteX0" fmla="*/ 0 w 869156"/>
            <a:gd name="connsiteY0" fmla="*/ 0 h 440531"/>
            <a:gd name="connsiteX1" fmla="*/ 869156 w 869156"/>
            <a:gd name="connsiteY1" fmla="*/ 0 h 440531"/>
            <a:gd name="connsiteX2" fmla="*/ 869156 w 869156"/>
            <a:gd name="connsiteY2" fmla="*/ 440531 h 440531"/>
            <a:gd name="connsiteX3" fmla="*/ 0 w 869156"/>
            <a:gd name="connsiteY3" fmla="*/ 440531 h 440531"/>
            <a:gd name="connsiteX4" fmla="*/ 0 w 869156"/>
            <a:gd name="connsiteY4" fmla="*/ 0 h 4405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69156" h="440531">
              <a:moveTo>
                <a:pt x="0" y="0"/>
              </a:moveTo>
              <a:lnTo>
                <a:pt x="869156" y="0"/>
              </a:lnTo>
              <a:lnTo>
                <a:pt x="869156" y="440531"/>
              </a:lnTo>
              <a:lnTo>
                <a:pt x="0" y="440531"/>
              </a:lnTo>
              <a:lnTo>
                <a:pt x="0" y="0"/>
              </a:lnTo>
              <a:close/>
            </a:path>
          </a:pathLst>
        </a:cu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_tradnl" sz="1100">
              <a:solidFill>
                <a:sysClr val="windowText" lastClr="000000"/>
              </a:solidFill>
            </a:rPr>
            <a:t>these cells </a:t>
          </a:r>
          <a:r>
            <a:rPr lang="es-ES_tradnl" sz="1000">
              <a:solidFill>
                <a:sysClr val="windowText" lastClr="000000"/>
              </a:solidFill>
            </a:rPr>
            <a:t>are  automatically completed by</a:t>
          </a:r>
          <a:r>
            <a:rPr lang="es-ES_tradnl" sz="1000" baseline="0">
              <a:solidFill>
                <a:sysClr val="windowText" lastClr="000000"/>
              </a:solidFill>
            </a:rPr>
            <a:t>  filling 1 and 2.7</a:t>
          </a:r>
        </a:p>
      </xdr:txBody>
    </xdr:sp>
    <xdr:clientData/>
  </xdr:twoCellAnchor>
  <xdr:oneCellAnchor>
    <xdr:from>
      <xdr:col>0</xdr:col>
      <xdr:colOff>11906</xdr:colOff>
      <xdr:row>10</xdr:row>
      <xdr:rowOff>95258</xdr:rowOff>
    </xdr:from>
    <xdr:ext cx="888641" cy="5130674"/>
    <xdr:sp macro="" textlink="">
      <xdr:nvSpPr>
        <xdr:cNvPr id="6" name="9 Rectángulo">
          <a:extLst>
            <a:ext uri="{FF2B5EF4-FFF2-40B4-BE49-F238E27FC236}">
              <a16:creationId xmlns:a16="http://schemas.microsoft.com/office/drawing/2014/main" id="{00000000-0008-0000-0200-000006000000}"/>
            </a:ext>
          </a:extLst>
        </xdr:cNvPr>
        <xdr:cNvSpPr/>
      </xdr:nvSpPr>
      <xdr:spPr>
        <a:xfrm rot="-5400000">
          <a:off x="-2109110" y="3883149"/>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25</xdr:row>
      <xdr:rowOff>1</xdr:rowOff>
    </xdr:from>
    <xdr:ext cx="888641" cy="5130674"/>
    <xdr:sp macro="" textlink="">
      <xdr:nvSpPr>
        <xdr:cNvPr id="10" name="9 Rectángulo">
          <a:extLst>
            <a:ext uri="{FF2B5EF4-FFF2-40B4-BE49-F238E27FC236}">
              <a16:creationId xmlns:a16="http://schemas.microsoft.com/office/drawing/2014/main" id="{00000000-0008-0000-0300-00000A000000}"/>
            </a:ext>
          </a:extLst>
        </xdr:cNvPr>
        <xdr:cNvSpPr/>
      </xdr:nvSpPr>
      <xdr:spPr>
        <a:xfrm rot="-5400000">
          <a:off x="-2121016" y="628820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13</xdr:row>
      <xdr:rowOff>57150</xdr:rowOff>
    </xdr:from>
    <xdr:ext cx="888641" cy="5130674"/>
    <xdr:sp macro="" textlink="">
      <xdr:nvSpPr>
        <xdr:cNvPr id="4" name="9 Rectángulo">
          <a:extLst>
            <a:ext uri="{FF2B5EF4-FFF2-40B4-BE49-F238E27FC236}">
              <a16:creationId xmlns:a16="http://schemas.microsoft.com/office/drawing/2014/main" id="{00000000-0008-0000-0400-000004000000}"/>
            </a:ext>
          </a:extLst>
        </xdr:cNvPr>
        <xdr:cNvSpPr/>
      </xdr:nvSpPr>
      <xdr:spPr>
        <a:xfrm rot="-5400000">
          <a:off x="-2121016" y="4292716"/>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a:t>
          </a:r>
          <a:r>
            <a:rPr lang="es-ES" sz="5400" b="0" cap="none" spc="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rPr>
            <a:t>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127126</xdr:rowOff>
    </xdr:from>
    <xdr:ext cx="888641" cy="5130674"/>
    <xdr:sp macro="" textlink="">
      <xdr:nvSpPr>
        <xdr:cNvPr id="4" name="9 Rectángulo">
          <a:extLst>
            <a:ext uri="{FF2B5EF4-FFF2-40B4-BE49-F238E27FC236}">
              <a16:creationId xmlns:a16="http://schemas.microsoft.com/office/drawing/2014/main" id="{00000000-0008-0000-0500-000004000000}"/>
            </a:ext>
          </a:extLst>
        </xdr:cNvPr>
        <xdr:cNvSpPr/>
      </xdr:nvSpPr>
      <xdr:spPr>
        <a:xfrm rot="-5400000">
          <a:off x="-2121016" y="3714992"/>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16</xdr:row>
      <xdr:rowOff>9527</xdr:rowOff>
    </xdr:from>
    <xdr:ext cx="888641" cy="5130674"/>
    <xdr:sp macro="" textlink="">
      <xdr:nvSpPr>
        <xdr:cNvPr id="4" name="9 Rectángulo">
          <a:extLst>
            <a:ext uri="{FF2B5EF4-FFF2-40B4-BE49-F238E27FC236}">
              <a16:creationId xmlns:a16="http://schemas.microsoft.com/office/drawing/2014/main" id="{00000000-0008-0000-0600-000004000000}"/>
            </a:ext>
          </a:extLst>
        </xdr:cNvPr>
        <xdr:cNvSpPr/>
      </xdr:nvSpPr>
      <xdr:spPr>
        <a:xfrm rot="-5400000">
          <a:off x="-2073391" y="4730868"/>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xdr:colOff>
      <xdr:row>29</xdr:row>
      <xdr:rowOff>50929</xdr:rowOff>
    </xdr:from>
    <xdr:ext cx="888641" cy="5130674"/>
    <xdr:sp macro="" textlink="">
      <xdr:nvSpPr>
        <xdr:cNvPr id="4" name="9 Rectángulo">
          <a:extLst>
            <a:ext uri="{FF2B5EF4-FFF2-40B4-BE49-F238E27FC236}">
              <a16:creationId xmlns:a16="http://schemas.microsoft.com/office/drawing/2014/main" id="{00000000-0008-0000-0700-000004000000}"/>
            </a:ext>
          </a:extLst>
        </xdr:cNvPr>
        <xdr:cNvSpPr/>
      </xdr:nvSpPr>
      <xdr:spPr>
        <a:xfrm rot="-5400000">
          <a:off x="-2121014" y="687729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31749</xdr:colOff>
      <xdr:row>14</xdr:row>
      <xdr:rowOff>44573</xdr:rowOff>
    </xdr:from>
    <xdr:ext cx="888641" cy="5130674"/>
    <xdr:sp macro="" textlink="">
      <xdr:nvSpPr>
        <xdr:cNvPr id="4" name="9 Rectángulo">
          <a:extLst>
            <a:ext uri="{FF2B5EF4-FFF2-40B4-BE49-F238E27FC236}">
              <a16:creationId xmlns:a16="http://schemas.microsoft.com/office/drawing/2014/main" id="{00000000-0008-0000-0800-000004000000}"/>
            </a:ext>
          </a:extLst>
        </xdr:cNvPr>
        <xdr:cNvSpPr/>
      </xdr:nvSpPr>
      <xdr:spPr>
        <a:xfrm rot="-5400000">
          <a:off x="-2089267" y="4568006"/>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a:t>
          </a:r>
          <a:r>
            <a:rPr lang="es-ES" sz="5400" b="0" cap="none" spc="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rPr>
            <a:t>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xa.yimg.com/WINNT/Profiles/sebips/Archivos%20temporales%20de%20Internet/OLK1FA/proposal%20businesscombinations%20after%20Par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xa.yimg.com/WINNT/Profiles/sebips/Archivos%20temporales%20de%20Internet/OLK1FA/WGIII_reducedformat_2008D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xa.yimg.com/WINNT/Profiles/balans/Archivos%20temporales%20de%20Internet/OLK31C/WGIII_reducedformat_2007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comb.EXTENDED FORMAT"/>
      <sheetName val="Business comb. &amp; cons. REDUCED"/>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en. charac."/>
      <sheetName val="Business comb. &amp; consolidation"/>
      <sheetName val="Function"/>
      <sheetName val="Nature"/>
      <sheetName val="Comprehensive"/>
      <sheetName val="Assets"/>
      <sheetName val="Liabilities &amp; Equity"/>
      <sheetName val="Movements in Equity"/>
      <sheetName val="Cash Flow"/>
      <sheetName val="Notes - Asset Movements"/>
      <sheetName val="Help"/>
      <sheetName val="Help - movements in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en. charac."/>
      <sheetName val="Business comb. &amp; consolidation"/>
      <sheetName val="Function"/>
      <sheetName val="Nature"/>
      <sheetName val="Assets"/>
      <sheetName val="Liabilities &amp; Equity"/>
      <sheetName val="Movements in Equity"/>
      <sheetName val="Cash Flow"/>
      <sheetName val="Notes - Asset Movements"/>
      <sheetName val="Help"/>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irgit.bernhard@oenb.at" TargetMode="External"/><Relationship Id="rId13" Type="http://schemas.openxmlformats.org/officeDocument/2006/relationships/hyperlink" Target="mailto:clemence.charavel@banque-france.fr" TargetMode="External"/><Relationship Id="rId3" Type="http://schemas.openxmlformats.org/officeDocument/2006/relationships/hyperlink" Target="mailto:dfsilva@bportugal.pt" TargetMode="External"/><Relationship Id="rId7" Type="http://schemas.openxmlformats.org/officeDocument/2006/relationships/hyperlink" Target="mailto:gonzalez.sainza@bde.es" TargetMode="External"/><Relationship Id="rId12" Type="http://schemas.openxmlformats.org/officeDocument/2006/relationships/hyperlink" Target="mailto:olena.leontyeva@bundesbank.de" TargetMode="External"/><Relationship Id="rId17" Type="http://schemas.openxmlformats.org/officeDocument/2006/relationships/drawing" Target="../drawings/drawing1.xml"/><Relationship Id="rId2" Type="http://schemas.openxmlformats.org/officeDocument/2006/relationships/hyperlink" Target="mailto:sabine.wukovits@oenb.co.at" TargetMode="External"/><Relationship Id="rId16" Type="http://schemas.openxmlformats.org/officeDocument/2006/relationships/printerSettings" Target="../printerSettings/printerSettings1.bin"/><Relationship Id="rId1" Type="http://schemas.openxmlformats.org/officeDocument/2006/relationships/hyperlink" Target="mailto:Ilse.Rubbrecht@nbb.be" TargetMode="External"/><Relationship Id="rId6" Type="http://schemas.openxmlformats.org/officeDocument/2006/relationships/hyperlink" Target="mailto:saskia.vennix@nbb.be" TargetMode="External"/><Relationship Id="rId11" Type="http://schemas.openxmlformats.org/officeDocument/2006/relationships/hyperlink" Target="mailto:fatih.mete@tcmb.gov.tr" TargetMode="External"/><Relationship Id="rId5" Type="http://schemas.openxmlformats.org/officeDocument/2006/relationships/hyperlink" Target="mailto:vincenzo.favale@cervedgroup.com" TargetMode="External"/><Relationship Id="rId15" Type="http://schemas.openxmlformats.org/officeDocument/2006/relationships/hyperlink" Target="mailto:dtavlatou@bankofgreece.gr" TargetMode="External"/><Relationship Id="rId10" Type="http://schemas.openxmlformats.org/officeDocument/2006/relationships/hyperlink" Target="mailto:iruta@ifrs.org" TargetMode="External"/><Relationship Id="rId4" Type="http://schemas.openxmlformats.org/officeDocument/2006/relationships/hyperlink" Target="mailto:dcharopoulos@bankofgreece.gr" TargetMode="External"/><Relationship Id="rId9" Type="http://schemas.openxmlformats.org/officeDocument/2006/relationships/hyperlink" Target="mailto:nicola.benatti@ecb.europe.eu" TargetMode="External"/><Relationship Id="rId14" Type="http://schemas.openxmlformats.org/officeDocument/2006/relationships/hyperlink" Target="mailto:mskiada@bankofgreece.g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2"/>
  <sheetViews>
    <sheetView showGridLines="0" tabSelected="1" zoomScale="80" zoomScaleNormal="80" zoomScaleSheetLayoutView="147" workbookViewId="0">
      <selection activeCell="C60" sqref="C60"/>
    </sheetView>
  </sheetViews>
  <sheetFormatPr defaultColWidth="0" defaultRowHeight="12.5" zeroHeight="1" x14ac:dyDescent="0.25"/>
  <cols>
    <col min="1" max="1" width="3.7265625" style="57" customWidth="1"/>
    <col min="2" max="2" width="23.81640625" style="57" bestFit="1" customWidth="1"/>
    <col min="3" max="3" width="33.453125" style="57" customWidth="1"/>
    <col min="4" max="4" width="37.453125" style="57" customWidth="1"/>
    <col min="5" max="5" width="3.7265625" style="57" customWidth="1"/>
    <col min="6" max="6" width="3.7265625" style="57" hidden="1" customWidth="1"/>
    <col min="7" max="7" width="20.7265625" style="57" hidden="1" customWidth="1"/>
    <col min="8" max="8" width="26.7265625" style="57" hidden="1" customWidth="1"/>
    <col min="9" max="9" width="32.7265625" style="57" hidden="1" customWidth="1"/>
    <col min="10" max="10" width="3.7265625" style="57" hidden="1" customWidth="1"/>
    <col min="11" max="16384" width="0" style="57" hidden="1"/>
  </cols>
  <sheetData>
    <row r="1" spans="2:2" x14ac:dyDescent="0.25"/>
    <row r="2" spans="2:2" x14ac:dyDescent="0.25"/>
    <row r="3" spans="2:2" x14ac:dyDescent="0.25"/>
    <row r="4" spans="2:2" x14ac:dyDescent="0.25"/>
    <row r="5" spans="2:2" x14ac:dyDescent="0.25"/>
    <row r="6" spans="2:2" x14ac:dyDescent="0.25"/>
    <row r="7" spans="2:2" ht="13" x14ac:dyDescent="0.3">
      <c r="B7" s="597"/>
    </row>
    <row r="8" spans="2:2" ht="13" x14ac:dyDescent="0.3">
      <c r="B8" s="597"/>
    </row>
    <row r="9" spans="2:2" ht="13" x14ac:dyDescent="0.3">
      <c r="B9" s="597"/>
    </row>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0" x14ac:dyDescent="0.25"/>
    <row r="34" spans="2:10" x14ac:dyDescent="0.25"/>
    <row r="35" spans="2:10" x14ac:dyDescent="0.25"/>
    <row r="36" spans="2:10" x14ac:dyDescent="0.25"/>
    <row r="37" spans="2:10" x14ac:dyDescent="0.25"/>
    <row r="38" spans="2:10" x14ac:dyDescent="0.25"/>
    <row r="39" spans="2:10" x14ac:dyDescent="0.25">
      <c r="B39" s="668" t="s">
        <v>851</v>
      </c>
      <c r="C39" s="58"/>
      <c r="D39" s="58"/>
      <c r="E39" s="59"/>
    </row>
    <row r="40" spans="2:10" x14ac:dyDescent="0.25">
      <c r="B40" s="821" t="s">
        <v>832</v>
      </c>
      <c r="C40" s="822"/>
      <c r="D40" s="823"/>
      <c r="E40" s="59"/>
      <c r="F40" s="49"/>
      <c r="G40" s="49"/>
    </row>
    <row r="41" spans="2:10" x14ac:dyDescent="0.25">
      <c r="B41" s="59" t="s">
        <v>1018</v>
      </c>
      <c r="C41" s="49" t="s">
        <v>527</v>
      </c>
      <c r="D41" s="60" t="s">
        <v>528</v>
      </c>
      <c r="E41" s="59"/>
      <c r="F41" s="49"/>
      <c r="G41" s="49"/>
    </row>
    <row r="42" spans="2:10" x14ac:dyDescent="0.25">
      <c r="B42" s="227" t="s">
        <v>600</v>
      </c>
      <c r="C42" s="228" t="s">
        <v>601</v>
      </c>
      <c r="D42" s="60" t="s">
        <v>599</v>
      </c>
      <c r="E42" s="59"/>
      <c r="F42" s="49"/>
      <c r="G42" s="49"/>
    </row>
    <row r="43" spans="2:10" x14ac:dyDescent="0.25">
      <c r="B43" s="227" t="s">
        <v>1005</v>
      </c>
      <c r="C43" s="228" t="s">
        <v>524</v>
      </c>
      <c r="D43" s="592" t="s">
        <v>1006</v>
      </c>
      <c r="E43" s="59"/>
      <c r="F43" s="49"/>
      <c r="G43" s="49"/>
    </row>
    <row r="44" spans="2:10" x14ac:dyDescent="0.25">
      <c r="B44" s="59" t="s">
        <v>1019</v>
      </c>
      <c r="C44" s="49" t="s">
        <v>525</v>
      </c>
      <c r="D44" s="60" t="s">
        <v>1020</v>
      </c>
      <c r="E44" s="59"/>
      <c r="F44" s="49"/>
      <c r="G44" s="49"/>
    </row>
    <row r="45" spans="2:10" x14ac:dyDescent="0.25">
      <c r="B45" s="227" t="s">
        <v>1021</v>
      </c>
      <c r="C45" s="228" t="s">
        <v>543</v>
      </c>
      <c r="D45" s="60" t="s">
        <v>1022</v>
      </c>
      <c r="E45" s="59"/>
      <c r="F45" s="49"/>
      <c r="G45" s="49"/>
    </row>
    <row r="46" spans="2:10" x14ac:dyDescent="0.25">
      <c r="B46" s="227" t="s">
        <v>1023</v>
      </c>
      <c r="C46" s="228" t="s">
        <v>543</v>
      </c>
      <c r="D46" s="60" t="s">
        <v>1024</v>
      </c>
      <c r="E46" s="59"/>
      <c r="F46" s="49"/>
      <c r="G46" s="49"/>
    </row>
    <row r="47" spans="2:10" x14ac:dyDescent="0.25">
      <c r="B47" s="227" t="s">
        <v>1025</v>
      </c>
      <c r="C47" s="228" t="s">
        <v>543</v>
      </c>
      <c r="D47" s="60" t="s">
        <v>1026</v>
      </c>
      <c r="E47" s="59"/>
      <c r="F47" s="49"/>
      <c r="G47" s="49"/>
    </row>
    <row r="48" spans="2:10" x14ac:dyDescent="0.25">
      <c r="B48" s="575" t="s">
        <v>1027</v>
      </c>
      <c r="C48" s="576" t="s">
        <v>526</v>
      </c>
      <c r="D48" s="932" t="s">
        <v>1028</v>
      </c>
      <c r="E48" s="59"/>
      <c r="F48" s="49"/>
      <c r="G48" s="49"/>
      <c r="H48" s="49"/>
      <c r="I48" s="60"/>
      <c r="J48" s="49"/>
    </row>
    <row r="49" spans="2:5" x14ac:dyDescent="0.25">
      <c r="B49" s="59" t="s">
        <v>812</v>
      </c>
      <c r="C49" s="49" t="s">
        <v>527</v>
      </c>
      <c r="D49" s="60" t="s">
        <v>908</v>
      </c>
      <c r="E49" s="59"/>
    </row>
    <row r="50" spans="2:5" x14ac:dyDescent="0.25">
      <c r="B50" s="59" t="s">
        <v>529</v>
      </c>
      <c r="C50" s="49" t="s">
        <v>805</v>
      </c>
      <c r="D50" s="60" t="s">
        <v>804</v>
      </c>
      <c r="E50" s="59"/>
    </row>
    <row r="51" spans="2:5" x14ac:dyDescent="0.25">
      <c r="B51" s="575" t="s">
        <v>1011</v>
      </c>
      <c r="C51" s="818" t="s">
        <v>530</v>
      </c>
      <c r="D51" s="819" t="s">
        <v>1012</v>
      </c>
      <c r="E51" s="59"/>
    </row>
    <row r="52" spans="2:5" x14ac:dyDescent="0.25">
      <c r="B52" s="575" t="s">
        <v>1013</v>
      </c>
      <c r="C52" s="818" t="s">
        <v>530</v>
      </c>
      <c r="D52" s="819" t="s">
        <v>1014</v>
      </c>
      <c r="E52" s="59"/>
    </row>
    <row r="53" spans="2:5" x14ac:dyDescent="0.25">
      <c r="B53" s="575" t="s">
        <v>1029</v>
      </c>
      <c r="C53" s="818" t="s">
        <v>530</v>
      </c>
      <c r="D53" s="814" t="s">
        <v>1030</v>
      </c>
      <c r="E53" s="49"/>
    </row>
    <row r="54" spans="2:5" x14ac:dyDescent="0.25">
      <c r="B54" s="575" t="s">
        <v>1007</v>
      </c>
      <c r="C54" s="49" t="s">
        <v>532</v>
      </c>
      <c r="D54" s="814" t="s">
        <v>1008</v>
      </c>
      <c r="E54" s="49"/>
    </row>
    <row r="55" spans="2:5" x14ac:dyDescent="0.25">
      <c r="B55" s="59" t="s">
        <v>531</v>
      </c>
      <c r="C55" s="49" t="s">
        <v>532</v>
      </c>
      <c r="D55" s="635" t="s">
        <v>909</v>
      </c>
      <c r="E55" s="49"/>
    </row>
    <row r="56" spans="2:5" x14ac:dyDescent="0.25">
      <c r="B56" s="820" t="s">
        <v>1031</v>
      </c>
      <c r="C56" s="815" t="s">
        <v>907</v>
      </c>
      <c r="D56" s="635" t="s">
        <v>1032</v>
      </c>
      <c r="E56" s="49"/>
    </row>
    <row r="57" spans="2:5" x14ac:dyDescent="0.25">
      <c r="B57" s="227" t="s">
        <v>1033</v>
      </c>
      <c r="C57" s="576" t="s">
        <v>533</v>
      </c>
      <c r="D57" s="635" t="s">
        <v>1034</v>
      </c>
      <c r="E57" s="49"/>
    </row>
    <row r="58" spans="2:5" ht="13" x14ac:dyDescent="0.3">
      <c r="B58" s="816" t="s">
        <v>1009</v>
      </c>
      <c r="C58" s="817" t="s">
        <v>810</v>
      </c>
      <c r="D58" s="669" t="s">
        <v>1010</v>
      </c>
      <c r="E58" s="49"/>
    </row>
    <row r="59" spans="2:5" x14ac:dyDescent="0.25"/>
    <row r="60" spans="2:5" x14ac:dyDescent="0.25"/>
    <row r="61" spans="2:5" x14ac:dyDescent="0.25"/>
    <row r="62" spans="2:5" hidden="1" x14ac:dyDescent="0.25"/>
    <row r="63" spans="2:5" hidden="1" x14ac:dyDescent="0.25"/>
    <row r="64" spans="2:5"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sheetData>
  <mergeCells count="1">
    <mergeCell ref="B40:D40"/>
  </mergeCells>
  <phoneticPr fontId="29" type="noConversion"/>
  <hyperlinks>
    <hyperlink ref="D49" r:id="rId1" xr:uid="{00000000-0004-0000-0000-000000000000}"/>
    <hyperlink ref="D55" r:id="rId2" xr:uid="{00000000-0004-0000-0000-000001000000}"/>
    <hyperlink ref="D44" r:id="rId3" xr:uid="{00000000-0004-0000-0000-000002000000}"/>
    <hyperlink ref="D45" r:id="rId4" xr:uid="{00000000-0004-0000-0000-000003000000}"/>
    <hyperlink ref="D50" r:id="rId5" xr:uid="{00000000-0004-0000-0000-000004000000}"/>
    <hyperlink ref="D41" r:id="rId6" xr:uid="{00000000-0004-0000-0000-000005000000}"/>
    <hyperlink ref="D43" r:id="rId7" xr:uid="{00000000-0004-0000-0000-000006000000}"/>
    <hyperlink ref="D54" r:id="rId8" xr:uid="{00000000-0004-0000-0000-000007000000}"/>
    <hyperlink ref="D57" r:id="rId9" xr:uid="{00000000-0004-0000-0000-000008000000}"/>
    <hyperlink ref="D58" r:id="rId10" display="mailto:iruta@ifrs.org" xr:uid="{00000000-0004-0000-0000-000009000000}"/>
    <hyperlink ref="D56" r:id="rId11" xr:uid="{00000000-0004-0000-0000-00000A000000}"/>
    <hyperlink ref="D53" r:id="rId12" xr:uid="{00000000-0004-0000-0000-00000B000000}"/>
    <hyperlink ref="D48" r:id="rId13" xr:uid="{00000000-0004-0000-0000-00000D000000}"/>
    <hyperlink ref="D46" r:id="rId14" xr:uid="{3A4CD86B-363E-4C58-ABBA-25D306050805}"/>
    <hyperlink ref="D47" r:id="rId15" xr:uid="{16C7FE40-FA69-4160-A6B4-67F6D9279782}"/>
  </hyperlinks>
  <pageMargins left="0.75" right="0.75" top="0.79" bottom="0.6" header="0" footer="0"/>
  <pageSetup paperSize="9" scale="94" orientation="portrait" r:id="rId16"/>
  <headerFooter alignWithMargins="0"/>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L397"/>
  <sheetViews>
    <sheetView showGridLines="0" zoomScale="80" zoomScaleNormal="80" workbookViewId="0">
      <selection activeCell="C16" sqref="C16"/>
    </sheetView>
  </sheetViews>
  <sheetFormatPr defaultColWidth="0" defaultRowHeight="12.5" zeroHeight="1" x14ac:dyDescent="0.25"/>
  <cols>
    <col min="1" max="1" width="11.453125" customWidth="1"/>
    <col min="2" max="2" width="2.26953125" customWidth="1"/>
    <col min="3" max="3" width="70.26953125" customWidth="1"/>
    <col min="4" max="4" width="14.26953125" bestFit="1" customWidth="1"/>
    <col min="5" max="5" width="15.453125" bestFit="1" customWidth="1"/>
    <col min="6" max="7" width="11.453125"/>
    <col min="8" max="8" width="11.453125" customWidth="1"/>
    <col min="9" max="9" width="16.26953125" bestFit="1" customWidth="1"/>
    <col min="10" max="11" width="14.54296875" bestFit="1" customWidth="1"/>
    <col min="12" max="12" width="16.26953125" bestFit="1" customWidth="1"/>
    <col min="13" max="13" width="17.453125" bestFit="1" customWidth="1"/>
    <col min="14" max="14" width="14.26953125" bestFit="1" customWidth="1"/>
    <col min="15" max="16" width="11.453125"/>
    <col min="17" max="17" width="1.54296875" customWidth="1"/>
    <col min="18" max="18" width="0" hidden="1" customWidth="1"/>
  </cols>
  <sheetData>
    <row r="1" spans="1:17" ht="13" x14ac:dyDescent="0.3">
      <c r="A1" s="348"/>
      <c r="B1" s="348"/>
      <c r="C1" s="80" t="s">
        <v>38</v>
      </c>
      <c r="D1" s="80"/>
      <c r="E1" s="103"/>
      <c r="F1" s="103"/>
      <c r="G1" s="102"/>
      <c r="H1" s="102"/>
      <c r="I1" s="102"/>
      <c r="J1" s="102"/>
      <c r="K1" s="102"/>
      <c r="L1" s="102"/>
      <c r="M1" s="102"/>
      <c r="N1" s="102"/>
      <c r="O1" s="103"/>
      <c r="P1" s="102"/>
      <c r="Q1" s="61"/>
    </row>
    <row r="2" spans="1:17" x14ac:dyDescent="0.25">
      <c r="A2" s="348"/>
      <c r="B2" s="348"/>
      <c r="C2" s="902" t="s">
        <v>918</v>
      </c>
      <c r="D2" s="889"/>
      <c r="E2" s="889"/>
      <c r="F2" s="889"/>
      <c r="G2" s="889"/>
      <c r="H2" s="889"/>
      <c r="I2" s="889"/>
      <c r="J2" s="889"/>
      <c r="K2" s="889"/>
      <c r="L2" s="889"/>
      <c r="M2" s="889"/>
      <c r="N2" s="889"/>
      <c r="O2" s="903"/>
      <c r="P2" s="102"/>
      <c r="Q2" s="61"/>
    </row>
    <row r="3" spans="1:17" ht="13" x14ac:dyDescent="0.3">
      <c r="A3" s="348"/>
      <c r="B3" s="348"/>
      <c r="C3" s="80" t="s">
        <v>39</v>
      </c>
      <c r="D3" s="80"/>
      <c r="E3" s="103"/>
      <c r="F3" s="103"/>
      <c r="G3" s="102"/>
      <c r="H3" s="102"/>
      <c r="I3" s="102"/>
      <c r="J3" s="102"/>
      <c r="K3" s="102"/>
      <c r="L3" s="102"/>
      <c r="M3" s="102"/>
      <c r="N3" s="102"/>
      <c r="O3" s="103"/>
      <c r="P3" s="102"/>
      <c r="Q3" s="61"/>
    </row>
    <row r="4" spans="1:17" x14ac:dyDescent="0.25">
      <c r="A4" s="348"/>
      <c r="B4" s="348"/>
      <c r="C4" s="904"/>
      <c r="D4" s="889"/>
      <c r="E4" s="889"/>
      <c r="F4" s="889"/>
      <c r="G4" s="889"/>
      <c r="H4" s="889"/>
      <c r="I4" s="889"/>
      <c r="J4" s="889"/>
      <c r="K4" s="889"/>
      <c r="L4" s="889"/>
      <c r="M4" s="889"/>
      <c r="N4" s="889"/>
      <c r="O4" s="903"/>
      <c r="P4" s="102"/>
      <c r="Q4" s="61"/>
    </row>
    <row r="5" spans="1:17" ht="13" x14ac:dyDescent="0.3">
      <c r="A5" s="348"/>
      <c r="B5" s="348"/>
      <c r="C5" s="102"/>
      <c r="D5" s="102"/>
      <c r="E5" s="103"/>
      <c r="F5" s="103"/>
      <c r="G5" s="102"/>
      <c r="H5" s="102"/>
      <c r="I5" s="102"/>
      <c r="J5" s="102"/>
      <c r="K5" s="102"/>
      <c r="L5" s="102"/>
      <c r="M5" s="102"/>
      <c r="N5" s="102"/>
      <c r="O5" s="481"/>
      <c r="P5" s="102"/>
      <c r="Q5" s="61"/>
    </row>
    <row r="6" spans="1:17" ht="13" x14ac:dyDescent="0.3">
      <c r="A6" s="348"/>
      <c r="B6" s="348"/>
      <c r="C6" s="102"/>
      <c r="D6" s="102"/>
      <c r="E6" s="103"/>
      <c r="F6" s="103"/>
      <c r="G6" s="482"/>
      <c r="H6" s="482"/>
      <c r="I6" s="482"/>
      <c r="J6" s="482"/>
      <c r="K6" s="482"/>
      <c r="L6" s="482"/>
      <c r="M6" s="482"/>
      <c r="N6" s="482"/>
      <c r="O6" s="483"/>
      <c r="P6" s="102"/>
      <c r="Q6" s="61"/>
    </row>
    <row r="7" spans="1:17" ht="13" x14ac:dyDescent="0.3">
      <c r="A7" s="348"/>
      <c r="B7" s="348"/>
      <c r="C7" s="909" t="s">
        <v>40</v>
      </c>
      <c r="D7" s="910"/>
      <c r="E7" s="911"/>
      <c r="F7" s="103"/>
      <c r="G7" s="525" t="s">
        <v>18</v>
      </c>
      <c r="H7" s="74" t="s">
        <v>41</v>
      </c>
      <c r="I7" s="74"/>
      <c r="J7" s="525"/>
      <c r="K7" s="525"/>
      <c r="L7" s="525"/>
      <c r="M7" s="525"/>
      <c r="N7" s="525"/>
      <c r="O7" s="74" t="s">
        <v>41</v>
      </c>
      <c r="P7" s="74" t="s">
        <v>42</v>
      </c>
      <c r="Q7" s="61"/>
    </row>
    <row r="8" spans="1:17" ht="13" x14ac:dyDescent="0.3">
      <c r="A8" s="348"/>
      <c r="B8" s="348"/>
      <c r="C8" s="912"/>
      <c r="D8" s="913"/>
      <c r="E8" s="914"/>
      <c r="F8" s="103"/>
      <c r="G8" s="525" t="s">
        <v>445</v>
      </c>
      <c r="H8" s="525" t="s">
        <v>44</v>
      </c>
      <c r="I8" s="525"/>
      <c r="J8" s="525"/>
      <c r="K8" s="525"/>
      <c r="L8" s="525"/>
      <c r="M8" s="525"/>
      <c r="N8" s="525"/>
      <c r="O8" s="525" t="s">
        <v>44</v>
      </c>
      <c r="P8" s="525" t="s">
        <v>45</v>
      </c>
      <c r="Q8" s="61"/>
    </row>
    <row r="9" spans="1:17" ht="13" x14ac:dyDescent="0.3">
      <c r="A9" s="348"/>
      <c r="B9" s="348"/>
      <c r="C9" s="102"/>
      <c r="D9" s="102"/>
      <c r="E9" s="103"/>
      <c r="F9" s="103"/>
      <c r="G9" s="525"/>
      <c r="H9" s="525"/>
      <c r="I9" s="525"/>
      <c r="J9" s="525"/>
      <c r="K9" s="525"/>
      <c r="L9" s="525"/>
      <c r="M9" s="525"/>
      <c r="N9" s="525"/>
      <c r="O9" s="525"/>
      <c r="P9" s="525"/>
      <c r="Q9" s="61"/>
    </row>
    <row r="10" spans="1:17" ht="13" x14ac:dyDescent="0.3">
      <c r="A10" s="348"/>
      <c r="B10" s="348"/>
      <c r="C10" s="82" t="s">
        <v>716</v>
      </c>
      <c r="D10" s="102"/>
      <c r="E10" s="103"/>
      <c r="F10" s="103"/>
      <c r="G10" s="482"/>
      <c r="H10" s="483"/>
      <c r="I10" s="102"/>
      <c r="J10" s="482"/>
      <c r="K10" s="482"/>
      <c r="L10" s="482"/>
      <c r="M10" s="482"/>
      <c r="N10" s="482"/>
      <c r="O10" s="483"/>
      <c r="P10" s="102"/>
      <c r="Q10" s="61"/>
    </row>
    <row r="11" spans="1:17" ht="13" x14ac:dyDescent="0.3">
      <c r="A11" s="204"/>
      <c r="B11" s="204"/>
      <c r="C11" s="97" t="s">
        <v>676</v>
      </c>
      <c r="D11" s="907"/>
      <c r="E11" s="908"/>
      <c r="F11" s="448"/>
      <c r="G11" s="309" t="s">
        <v>689</v>
      </c>
      <c r="H11" s="77"/>
      <c r="I11" s="77"/>
      <c r="J11" s="309"/>
      <c r="K11" s="309"/>
      <c r="L11" s="309"/>
      <c r="M11" s="309"/>
      <c r="N11" s="309"/>
      <c r="O11" s="77"/>
      <c r="P11" s="77" t="s">
        <v>46</v>
      </c>
      <c r="Q11" s="61"/>
    </row>
    <row r="12" spans="1:17" x14ac:dyDescent="0.25">
      <c r="A12" s="487"/>
      <c r="B12" s="488"/>
      <c r="C12" s="97" t="s">
        <v>787</v>
      </c>
      <c r="D12" s="907"/>
      <c r="E12" s="908"/>
      <c r="F12" s="448"/>
      <c r="G12" s="309" t="s">
        <v>690</v>
      </c>
      <c r="H12" s="77"/>
      <c r="I12" s="77"/>
      <c r="J12" s="309"/>
      <c r="K12" s="309"/>
      <c r="L12" s="309"/>
      <c r="M12" s="309"/>
      <c r="N12" s="309"/>
      <c r="O12" s="77"/>
      <c r="P12" s="77" t="s">
        <v>46</v>
      </c>
      <c r="Q12" s="61"/>
    </row>
    <row r="13" spans="1:17" ht="13" x14ac:dyDescent="0.3">
      <c r="A13" s="490"/>
      <c r="B13" s="491"/>
      <c r="C13" s="97" t="s">
        <v>788</v>
      </c>
      <c r="D13" s="905"/>
      <c r="E13" s="906"/>
      <c r="F13" s="448"/>
      <c r="G13" s="309" t="s">
        <v>691</v>
      </c>
      <c r="H13" s="77"/>
      <c r="I13" s="77"/>
      <c r="J13" s="309"/>
      <c r="K13" s="309"/>
      <c r="L13" s="309"/>
      <c r="M13" s="309"/>
      <c r="N13" s="309"/>
      <c r="O13" s="77"/>
      <c r="P13" s="77" t="s">
        <v>46</v>
      </c>
      <c r="Q13" s="61"/>
    </row>
    <row r="14" spans="1:17" ht="13" x14ac:dyDescent="0.3">
      <c r="A14" s="105"/>
      <c r="B14" s="110"/>
      <c r="C14" s="97" t="s">
        <v>896</v>
      </c>
      <c r="D14" s="869"/>
      <c r="E14" s="870"/>
      <c r="F14" s="448"/>
      <c r="G14" s="77" t="s">
        <v>867</v>
      </c>
      <c r="H14" s="77"/>
      <c r="I14" s="77"/>
      <c r="J14" s="77"/>
      <c r="K14" s="77"/>
      <c r="L14" s="77"/>
      <c r="M14" s="77"/>
      <c r="N14" s="77"/>
      <c r="O14" s="77"/>
      <c r="P14" s="77" t="s">
        <v>46</v>
      </c>
      <c r="Q14" s="61"/>
    </row>
    <row r="15" spans="1:17" ht="13" x14ac:dyDescent="0.3">
      <c r="A15" s="105"/>
      <c r="B15" s="110"/>
      <c r="C15" s="102"/>
      <c r="D15" s="102"/>
      <c r="E15" s="103"/>
      <c r="F15" s="103"/>
      <c r="G15" s="482"/>
      <c r="H15" s="482"/>
      <c r="I15" s="482"/>
      <c r="J15" s="482"/>
      <c r="K15" s="482"/>
      <c r="L15" s="482"/>
      <c r="M15" s="482"/>
      <c r="N15" s="482"/>
      <c r="O15" s="483"/>
      <c r="P15" s="102"/>
      <c r="Q15" s="61"/>
    </row>
    <row r="16" spans="1:17" ht="13.5" thickBot="1" x14ac:dyDescent="0.35">
      <c r="A16" s="105"/>
      <c r="B16" s="110"/>
      <c r="C16" s="183" t="s">
        <v>672</v>
      </c>
      <c r="D16" s="91"/>
      <c r="E16" s="97"/>
      <c r="F16" s="97"/>
      <c r="G16" s="97"/>
      <c r="H16" s="97"/>
      <c r="I16" s="97"/>
      <c r="J16" s="97"/>
      <c r="K16" s="97"/>
      <c r="L16" s="97"/>
      <c r="M16" s="97"/>
      <c r="N16" s="97"/>
      <c r="O16" s="97"/>
      <c r="P16" s="87"/>
      <c r="Q16" s="455"/>
    </row>
    <row r="17" spans="1:480" ht="13" x14ac:dyDescent="0.3">
      <c r="A17" s="105"/>
      <c r="B17" s="110"/>
      <c r="C17" s="97" t="s">
        <v>789</v>
      </c>
      <c r="D17" s="920"/>
      <c r="E17" s="916"/>
      <c r="F17" s="453"/>
      <c r="G17" s="309" t="s">
        <v>695</v>
      </c>
      <c r="H17" s="677">
        <v>490</v>
      </c>
      <c r="I17" s="309"/>
      <c r="J17" s="309"/>
      <c r="K17" s="309"/>
      <c r="L17" s="309"/>
      <c r="M17" s="309"/>
      <c r="N17" s="309"/>
      <c r="O17" s="83"/>
      <c r="P17" s="77"/>
      <c r="Q17" s="455"/>
    </row>
    <row r="18" spans="1:480" ht="13" x14ac:dyDescent="0.3">
      <c r="A18" s="492"/>
      <c r="B18" s="204"/>
      <c r="C18" s="97" t="s">
        <v>790</v>
      </c>
      <c r="D18" s="915"/>
      <c r="E18" s="916"/>
      <c r="F18" s="85"/>
      <c r="G18" s="309" t="s">
        <v>696</v>
      </c>
      <c r="H18" s="678">
        <v>472</v>
      </c>
      <c r="I18" s="309"/>
      <c r="J18" s="309"/>
      <c r="K18" s="309"/>
      <c r="L18" s="309"/>
      <c r="M18" s="309"/>
      <c r="N18" s="309"/>
      <c r="O18" s="77"/>
      <c r="P18" s="77"/>
      <c r="Q18" s="455"/>
    </row>
    <row r="19" spans="1:480" ht="25.5" thickBot="1" x14ac:dyDescent="0.3">
      <c r="A19" s="252"/>
      <c r="B19" s="348"/>
      <c r="C19" s="618" t="s">
        <v>897</v>
      </c>
      <c r="D19" s="869"/>
      <c r="E19" s="870"/>
      <c r="F19" s="85"/>
      <c r="G19" s="309" t="s">
        <v>697</v>
      </c>
      <c r="H19" s="679">
        <v>559</v>
      </c>
      <c r="I19" s="309"/>
      <c r="J19" s="309"/>
      <c r="K19" s="309"/>
      <c r="L19" s="309"/>
      <c r="M19" s="309"/>
      <c r="N19" s="309"/>
      <c r="O19" s="83" t="s">
        <v>498</v>
      </c>
      <c r="P19" s="77" t="s">
        <v>461</v>
      </c>
      <c r="Q19" s="455"/>
    </row>
    <row r="20" spans="1:480" s="61" customFormat="1" ht="13.5" thickBot="1" x14ac:dyDescent="0.35">
      <c r="A20" s="70"/>
      <c r="B20" s="70"/>
      <c r="C20" s="102"/>
      <c r="D20" s="102"/>
      <c r="E20" s="103"/>
      <c r="F20" s="103"/>
      <c r="G20" s="482"/>
      <c r="H20" s="482"/>
      <c r="I20" s="482"/>
      <c r="J20" s="482"/>
      <c r="K20" s="482"/>
      <c r="L20" s="482"/>
      <c r="M20" s="482"/>
      <c r="N20" s="482"/>
      <c r="O20" s="483"/>
      <c r="P20" s="102"/>
      <c r="Q20" s="455"/>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row>
    <row r="21" spans="1:480" s="61" customFormat="1" ht="13.5" thickBot="1" x14ac:dyDescent="0.35">
      <c r="A21" s="70"/>
      <c r="B21" s="70"/>
      <c r="C21" s="183" t="s">
        <v>797</v>
      </c>
      <c r="D21" s="921">
        <v>43830</v>
      </c>
      <c r="E21" s="922"/>
      <c r="F21" s="90"/>
      <c r="G21" s="508" t="s">
        <v>701</v>
      </c>
      <c r="H21" s="676">
        <v>971</v>
      </c>
      <c r="I21" s="508"/>
      <c r="J21" s="508"/>
      <c r="K21" s="508"/>
      <c r="L21" s="508"/>
      <c r="M21" s="508"/>
      <c r="N21" s="508"/>
      <c r="O21" s="83" t="s">
        <v>496</v>
      </c>
      <c r="P21" s="77" t="s">
        <v>461</v>
      </c>
      <c r="Q21" s="455"/>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row>
    <row r="22" spans="1:480" s="61" customFormat="1" ht="13" x14ac:dyDescent="0.3">
      <c r="A22" s="70"/>
      <c r="B22" s="70"/>
      <c r="C22" s="97"/>
      <c r="D22" s="91"/>
      <c r="E22" s="91"/>
      <c r="F22" s="82"/>
      <c r="G22" s="82"/>
      <c r="H22" s="82"/>
      <c r="I22" s="82"/>
      <c r="J22" s="82"/>
      <c r="K22" s="82"/>
      <c r="L22" s="82"/>
      <c r="M22" s="82"/>
      <c r="N22" s="82"/>
      <c r="O22" s="82"/>
      <c r="P22" s="82"/>
      <c r="Q22" s="455"/>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row>
    <row r="23" spans="1:480" s="61" customFormat="1" ht="13" x14ac:dyDescent="0.3">
      <c r="A23" s="70"/>
      <c r="B23" s="70"/>
      <c r="C23" s="106" t="s">
        <v>687</v>
      </c>
      <c r="D23" s="82"/>
      <c r="E23" s="82"/>
      <c r="F23" s="82"/>
      <c r="G23" s="82"/>
      <c r="H23" s="82"/>
      <c r="I23" s="82"/>
      <c r="J23" s="82"/>
      <c r="K23" s="82"/>
      <c r="L23" s="82"/>
      <c r="M23" s="82"/>
      <c r="N23" s="82"/>
      <c r="O23" s="82"/>
      <c r="P23" s="450"/>
      <c r="Q23" s="3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row>
    <row r="24" spans="1:480" s="61" customFormat="1" ht="12.75" customHeight="1" x14ac:dyDescent="0.3">
      <c r="A24" s="70"/>
      <c r="B24" s="70"/>
      <c r="C24" s="900" t="s">
        <v>801</v>
      </c>
      <c r="D24" s="900"/>
      <c r="E24" s="77" t="s">
        <v>677</v>
      </c>
      <c r="G24" s="77"/>
      <c r="H24" s="77"/>
      <c r="I24" s="77"/>
      <c r="J24" s="77"/>
      <c r="K24" s="77"/>
      <c r="L24" s="77"/>
      <c r="M24" s="77"/>
      <c r="N24" s="77"/>
      <c r="O24" s="412"/>
      <c r="P24" s="309"/>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row>
    <row r="25" spans="1:480" s="61" customFormat="1" ht="13" x14ac:dyDescent="0.3">
      <c r="A25" s="70"/>
      <c r="B25" s="70"/>
      <c r="C25" s="84"/>
      <c r="D25" s="92" t="s">
        <v>46</v>
      </c>
      <c r="E25" s="92" t="s">
        <v>46</v>
      </c>
      <c r="G25" s="92"/>
      <c r="H25" s="680" t="s">
        <v>919</v>
      </c>
      <c r="I25" s="680" t="s">
        <v>920</v>
      </c>
      <c r="J25" s="680" t="s">
        <v>915</v>
      </c>
      <c r="K25" s="680" t="s">
        <v>916</v>
      </c>
      <c r="L25" s="680" t="s">
        <v>917</v>
      </c>
      <c r="M25" s="680" t="s">
        <v>921</v>
      </c>
      <c r="N25" s="680" t="s">
        <v>922</v>
      </c>
      <c r="O25" s="390"/>
      <c r="P25" s="327"/>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row>
    <row r="26" spans="1:480" s="61" customFormat="1" ht="13.5" thickBot="1" x14ac:dyDescent="0.35">
      <c r="A26" s="70"/>
      <c r="B26" s="70"/>
      <c r="C26" s="84"/>
      <c r="D26" s="77" t="s">
        <v>705</v>
      </c>
      <c r="E26" s="77" t="s">
        <v>706</v>
      </c>
      <c r="G26" s="77"/>
      <c r="H26" s="77"/>
      <c r="I26" s="77"/>
      <c r="J26" s="77"/>
      <c r="K26" s="77"/>
      <c r="L26" s="77"/>
      <c r="M26" s="77"/>
      <c r="N26" s="77"/>
      <c r="O26" s="452"/>
      <c r="P26" s="327"/>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row>
    <row r="27" spans="1:480" s="61" customFormat="1" x14ac:dyDescent="0.25">
      <c r="A27" s="70"/>
      <c r="B27" s="70"/>
      <c r="C27" s="559"/>
      <c r="D27" s="603"/>
      <c r="E27" s="11"/>
      <c r="G27" s="737" t="s">
        <v>911</v>
      </c>
      <c r="H27" s="729">
        <v>495</v>
      </c>
      <c r="I27" s="722" t="s">
        <v>1017</v>
      </c>
      <c r="J27" s="722" t="s">
        <v>1017</v>
      </c>
      <c r="K27" s="722" t="s">
        <v>1017</v>
      </c>
      <c r="L27" s="722" t="s">
        <v>1017</v>
      </c>
      <c r="M27" s="722" t="s">
        <v>1017</v>
      </c>
      <c r="N27" s="723" t="s">
        <v>1017</v>
      </c>
      <c r="O27" s="93"/>
      <c r="P27" s="454"/>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row>
    <row r="28" spans="1:480" s="61" customFormat="1" x14ac:dyDescent="0.25">
      <c r="A28" s="70"/>
      <c r="B28" s="70"/>
      <c r="C28" s="595"/>
      <c r="D28" s="604"/>
      <c r="E28" s="596"/>
      <c r="G28" s="737" t="s">
        <v>912</v>
      </c>
      <c r="H28" s="730">
        <v>122</v>
      </c>
      <c r="I28" s="567" t="s">
        <v>1017</v>
      </c>
      <c r="J28" s="567" t="s">
        <v>1017</v>
      </c>
      <c r="K28" s="567" t="s">
        <v>1017</v>
      </c>
      <c r="L28" s="567" t="s">
        <v>1017</v>
      </c>
      <c r="M28" s="567" t="s">
        <v>1017</v>
      </c>
      <c r="N28" s="568" t="s">
        <v>1017</v>
      </c>
      <c r="O28" s="93"/>
      <c r="P28" s="454"/>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row>
    <row r="29" spans="1:480" s="61" customFormat="1" x14ac:dyDescent="0.25">
      <c r="A29" s="70"/>
      <c r="B29" s="70"/>
      <c r="C29" s="559"/>
      <c r="D29" s="605"/>
      <c r="E29" s="12"/>
      <c r="G29" s="737" t="s">
        <v>913</v>
      </c>
      <c r="H29" s="730">
        <v>61</v>
      </c>
      <c r="I29" s="567" t="s">
        <v>1017</v>
      </c>
      <c r="J29" s="567" t="s">
        <v>1017</v>
      </c>
      <c r="K29" s="567" t="s">
        <v>1017</v>
      </c>
      <c r="L29" s="567" t="s">
        <v>1017</v>
      </c>
      <c r="M29" s="567" t="s">
        <v>1017</v>
      </c>
      <c r="N29" s="568" t="s">
        <v>1017</v>
      </c>
      <c r="O29" s="93"/>
      <c r="P29" s="454"/>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row>
    <row r="30" spans="1:480" x14ac:dyDescent="0.25">
      <c r="A30" s="252"/>
      <c r="B30" s="348"/>
      <c r="C30" s="559"/>
      <c r="D30" s="613"/>
      <c r="E30" s="614"/>
      <c r="F30" s="61"/>
      <c r="G30" s="737" t="s">
        <v>914</v>
      </c>
      <c r="H30" s="730">
        <v>31</v>
      </c>
      <c r="I30" s="567" t="s">
        <v>1017</v>
      </c>
      <c r="J30" s="567" t="s">
        <v>1017</v>
      </c>
      <c r="K30" s="567" t="s">
        <v>1017</v>
      </c>
      <c r="L30" s="567" t="s">
        <v>1017</v>
      </c>
      <c r="M30" s="567" t="s">
        <v>1017</v>
      </c>
      <c r="N30" s="568" t="s">
        <v>1017</v>
      </c>
      <c r="O30" s="93"/>
      <c r="P30" s="454"/>
      <c r="Q30" s="61"/>
    </row>
    <row r="31" spans="1:480" ht="13" x14ac:dyDescent="0.3">
      <c r="A31" s="252"/>
      <c r="B31" s="348"/>
      <c r="C31" s="585"/>
      <c r="D31" s="586"/>
      <c r="E31" s="93"/>
      <c r="F31" s="61"/>
      <c r="G31" s="584"/>
      <c r="H31" s="680" t="s">
        <v>919</v>
      </c>
      <c r="I31" s="680" t="s">
        <v>920</v>
      </c>
      <c r="J31" s="680" t="s">
        <v>915</v>
      </c>
      <c r="K31" s="680" t="s">
        <v>916</v>
      </c>
      <c r="L31" s="680" t="s">
        <v>917</v>
      </c>
      <c r="M31" s="680" t="s">
        <v>921</v>
      </c>
      <c r="N31" s="680" t="s">
        <v>922</v>
      </c>
      <c r="O31" s="93"/>
      <c r="P31" s="454"/>
      <c r="Q31" s="61"/>
    </row>
    <row r="32" spans="1:480" ht="13.5" thickBot="1" x14ac:dyDescent="0.35">
      <c r="A32" s="252"/>
      <c r="B32" s="348"/>
      <c r="C32" s="82" t="s">
        <v>806</v>
      </c>
      <c r="D32" s="586"/>
      <c r="E32" s="93"/>
      <c r="F32" s="61"/>
      <c r="G32" s="584"/>
      <c r="H32" s="584"/>
      <c r="I32" s="584"/>
      <c r="J32" s="584"/>
      <c r="K32" s="584"/>
      <c r="L32" s="584"/>
      <c r="M32" s="584"/>
      <c r="N32" s="584"/>
      <c r="O32" s="93"/>
      <c r="P32" s="77" t="s">
        <v>46</v>
      </c>
      <c r="Q32" s="61"/>
    </row>
    <row r="33" spans="1:17" ht="13" thickBot="1" x14ac:dyDescent="0.3">
      <c r="A33" s="252"/>
      <c r="B33" s="348"/>
      <c r="C33" s="917" t="s">
        <v>807</v>
      </c>
      <c r="D33" s="918"/>
      <c r="E33" s="919"/>
      <c r="F33" s="587"/>
      <c r="G33" s="309" t="s">
        <v>808</v>
      </c>
      <c r="H33" s="726">
        <v>971</v>
      </c>
      <c r="I33" s="727" t="s">
        <v>1017</v>
      </c>
      <c r="J33" s="727" t="s">
        <v>1017</v>
      </c>
      <c r="K33" s="727" t="s">
        <v>1017</v>
      </c>
      <c r="L33" s="727" t="s">
        <v>1017</v>
      </c>
      <c r="M33" s="727" t="s">
        <v>1017</v>
      </c>
      <c r="N33" s="728" t="s">
        <v>1017</v>
      </c>
      <c r="O33" s="587"/>
      <c r="P33" s="454"/>
      <c r="Q33" s="61"/>
    </row>
    <row r="34" spans="1:17" ht="13" x14ac:dyDescent="0.3">
      <c r="A34" s="252"/>
      <c r="B34" s="348"/>
      <c r="C34" s="82"/>
      <c r="D34" s="82"/>
      <c r="E34" s="82"/>
      <c r="F34" s="82"/>
      <c r="G34" s="82"/>
      <c r="H34" s="82"/>
      <c r="I34" s="82"/>
      <c r="J34" s="82"/>
      <c r="K34" s="82"/>
      <c r="L34" s="82"/>
      <c r="M34" s="82"/>
      <c r="N34" s="82"/>
      <c r="O34" s="82"/>
      <c r="P34" s="450"/>
      <c r="Q34" s="323"/>
    </row>
    <row r="35" spans="1:17" ht="13" x14ac:dyDescent="0.3">
      <c r="A35" s="252"/>
      <c r="B35" s="348"/>
      <c r="C35" s="627" t="s">
        <v>910</v>
      </c>
      <c r="D35" s="82"/>
      <c r="E35" s="82"/>
      <c r="F35" s="82"/>
      <c r="G35" s="82"/>
      <c r="H35" s="82"/>
      <c r="I35" s="82"/>
      <c r="J35" s="82"/>
      <c r="K35" s="82"/>
      <c r="L35" s="82"/>
      <c r="M35" s="82"/>
      <c r="N35" s="82"/>
      <c r="O35" s="82"/>
      <c r="P35" s="450"/>
      <c r="Q35" s="323"/>
    </row>
    <row r="36" spans="1:17" ht="13" x14ac:dyDescent="0.3">
      <c r="A36" s="252"/>
      <c r="B36" s="348"/>
      <c r="C36" s="628"/>
      <c r="D36" s="82"/>
      <c r="E36" s="82"/>
      <c r="F36" s="82"/>
      <c r="G36" s="82"/>
      <c r="H36" s="82"/>
      <c r="I36" s="82"/>
      <c r="J36" s="82"/>
      <c r="K36" s="82"/>
      <c r="L36" s="82"/>
      <c r="M36" s="82"/>
      <c r="N36" s="82"/>
      <c r="O36" s="82"/>
      <c r="P36" s="450"/>
      <c r="Q36" s="323"/>
    </row>
    <row r="37" spans="1:17" ht="13.5" thickBot="1" x14ac:dyDescent="0.35">
      <c r="A37" s="252"/>
      <c r="B37" s="348"/>
      <c r="C37" s="82"/>
      <c r="D37" s="82" t="s">
        <v>49</v>
      </c>
      <c r="E37" s="82" t="s">
        <v>50</v>
      </c>
      <c r="F37" s="640"/>
      <c r="G37" s="82"/>
      <c r="H37" s="82"/>
      <c r="I37" s="82"/>
      <c r="J37" s="82"/>
      <c r="K37" s="82"/>
      <c r="L37" s="82"/>
      <c r="M37" s="82"/>
      <c r="N37" s="82"/>
      <c r="O37" s="82"/>
      <c r="P37" s="450"/>
      <c r="Q37" s="323"/>
    </row>
    <row r="38" spans="1:17" s="50" customFormat="1" ht="13.5" thickBot="1" x14ac:dyDescent="0.35">
      <c r="A38" s="252"/>
      <c r="B38" s="348"/>
      <c r="C38" s="645" t="s">
        <v>876</v>
      </c>
      <c r="D38" s="667"/>
      <c r="E38" s="662"/>
      <c r="F38" s="649" t="s">
        <v>26</v>
      </c>
      <c r="G38" s="646" t="s">
        <v>869</v>
      </c>
      <c r="H38" s="726">
        <v>630</v>
      </c>
      <c r="I38" s="727" t="s">
        <v>1017</v>
      </c>
      <c r="J38" s="727" t="s">
        <v>1017</v>
      </c>
      <c r="K38" s="727" t="s">
        <v>1017</v>
      </c>
      <c r="L38" s="727" t="s">
        <v>1017</v>
      </c>
      <c r="M38" s="727" t="s">
        <v>1017</v>
      </c>
      <c r="N38" s="728" t="s">
        <v>1017</v>
      </c>
      <c r="O38" s="647"/>
      <c r="P38" s="648" t="s">
        <v>46</v>
      </c>
      <c r="Q38" s="323"/>
    </row>
    <row r="39" spans="1:17" ht="13" x14ac:dyDescent="0.3">
      <c r="A39" s="252"/>
      <c r="B39" s="348"/>
      <c r="C39" s="82"/>
      <c r="D39" s="82"/>
      <c r="E39" s="82"/>
      <c r="F39" s="82"/>
      <c r="G39" s="82"/>
      <c r="H39" s="82"/>
      <c r="I39" s="82"/>
      <c r="J39" s="82"/>
      <c r="K39" s="82"/>
      <c r="L39" s="82"/>
      <c r="M39" s="82"/>
      <c r="N39" s="82"/>
      <c r="O39" s="82"/>
      <c r="P39" s="450"/>
      <c r="Q39" s="323"/>
    </row>
    <row r="40" spans="1:17" ht="13" x14ac:dyDescent="0.3">
      <c r="A40" s="252"/>
      <c r="B40" s="348"/>
      <c r="C40" s="82"/>
      <c r="D40" s="82"/>
      <c r="E40" s="82"/>
      <c r="F40" s="82"/>
      <c r="G40" s="82"/>
      <c r="H40" s="82"/>
      <c r="I40" s="82"/>
      <c r="J40" s="82"/>
      <c r="K40" s="82"/>
      <c r="L40" s="82"/>
      <c r="M40" s="82"/>
      <c r="N40" s="82"/>
      <c r="O40" s="82"/>
      <c r="P40" s="450"/>
      <c r="Q40" s="323"/>
    </row>
    <row r="41" spans="1:17" ht="13.5" thickBot="1" x14ac:dyDescent="0.35">
      <c r="A41" s="252"/>
      <c r="B41" s="348"/>
      <c r="C41" s="91" t="s">
        <v>809</v>
      </c>
      <c r="D41" s="536"/>
      <c r="E41" s="534"/>
      <c r="F41" s="534"/>
      <c r="G41" s="534"/>
      <c r="H41" s="672"/>
      <c r="I41" s="672"/>
      <c r="J41" s="672"/>
      <c r="K41" s="672"/>
      <c r="L41" s="672"/>
      <c r="M41" s="672"/>
      <c r="N41" s="672"/>
      <c r="O41" s="534"/>
      <c r="P41" s="396"/>
      <c r="Q41" s="300"/>
    </row>
    <row r="42" spans="1:17" ht="13" thickBot="1" x14ac:dyDescent="0.3">
      <c r="A42" s="252"/>
      <c r="B42" s="348"/>
      <c r="C42" s="897"/>
      <c r="D42" s="898"/>
      <c r="E42" s="899"/>
      <c r="F42" s="87"/>
      <c r="G42" s="309" t="s">
        <v>707</v>
      </c>
      <c r="H42" s="726">
        <v>730</v>
      </c>
      <c r="I42" s="727" t="s">
        <v>1017</v>
      </c>
      <c r="J42" s="727" t="s">
        <v>1017</v>
      </c>
      <c r="K42" s="727" t="s">
        <v>1017</v>
      </c>
      <c r="L42" s="727" t="s">
        <v>1017</v>
      </c>
      <c r="M42" s="727" t="s">
        <v>1017</v>
      </c>
      <c r="N42" s="728" t="s">
        <v>1017</v>
      </c>
      <c r="O42" s="77"/>
      <c r="P42" s="77" t="s">
        <v>46</v>
      </c>
      <c r="Q42" s="300"/>
    </row>
    <row r="43" spans="1:17" ht="13" x14ac:dyDescent="0.3">
      <c r="A43" s="252"/>
      <c r="B43" s="348"/>
      <c r="C43" s="82"/>
      <c r="D43" s="82"/>
      <c r="E43" s="82"/>
      <c r="F43" s="82"/>
      <c r="G43" s="82"/>
      <c r="H43" s="82"/>
      <c r="I43" s="82"/>
      <c r="J43" s="82"/>
      <c r="K43" s="82"/>
      <c r="L43" s="82"/>
      <c r="M43" s="82"/>
      <c r="N43" s="82"/>
      <c r="O43" s="70"/>
      <c r="P43" s="446"/>
      <c r="Q43" s="325"/>
    </row>
    <row r="44" spans="1:17" ht="13" x14ac:dyDescent="0.3">
      <c r="A44" s="252"/>
      <c r="B44" s="348"/>
      <c r="C44" s="627" t="s">
        <v>855</v>
      </c>
      <c r="D44" s="82"/>
      <c r="E44" s="82"/>
      <c r="F44" s="82"/>
      <c r="G44" s="82"/>
      <c r="H44" s="82"/>
      <c r="I44" s="82"/>
      <c r="J44" s="82"/>
      <c r="K44" s="82"/>
      <c r="L44" s="82"/>
      <c r="M44" s="82"/>
      <c r="N44" s="82"/>
      <c r="O44" s="70"/>
      <c r="P44" s="446"/>
      <c r="Q44" s="325"/>
    </row>
    <row r="45" spans="1:17" ht="13.5" thickBot="1" x14ac:dyDescent="0.35">
      <c r="A45" s="252"/>
      <c r="B45" s="348"/>
      <c r="C45" s="628" t="s">
        <v>854</v>
      </c>
      <c r="D45" s="82"/>
      <c r="E45" s="82"/>
      <c r="F45" s="82"/>
      <c r="G45" s="82"/>
      <c r="H45" s="82"/>
      <c r="I45" s="82"/>
      <c r="J45" s="82"/>
      <c r="K45" s="82"/>
      <c r="L45" s="82"/>
      <c r="M45" s="82"/>
      <c r="N45" s="82"/>
      <c r="O45" s="70"/>
      <c r="P45" s="446"/>
      <c r="Q45" s="325"/>
    </row>
    <row r="46" spans="1:17" s="50" customFormat="1" ht="13" x14ac:dyDescent="0.3">
      <c r="A46" s="252"/>
      <c r="B46" s="348"/>
      <c r="C46" s="642" t="s">
        <v>898</v>
      </c>
      <c r="D46" s="901"/>
      <c r="E46" s="901"/>
      <c r="F46" s="82"/>
      <c r="G46" s="629" t="s">
        <v>862</v>
      </c>
      <c r="H46" s="729">
        <v>219</v>
      </c>
      <c r="I46" s="722" t="s">
        <v>1017</v>
      </c>
      <c r="J46" s="722" t="s">
        <v>1017</v>
      </c>
      <c r="K46" s="722" t="s">
        <v>1017</v>
      </c>
      <c r="L46" s="722" t="s">
        <v>1017</v>
      </c>
      <c r="M46" s="722" t="s">
        <v>1017</v>
      </c>
      <c r="N46" s="723" t="s">
        <v>1017</v>
      </c>
      <c r="O46" s="102"/>
      <c r="P46" s="630" t="s">
        <v>46</v>
      </c>
      <c r="Q46" s="347"/>
    </row>
    <row r="47" spans="1:17" s="50" customFormat="1" ht="13" x14ac:dyDescent="0.3">
      <c r="A47" s="252"/>
      <c r="B47" s="348"/>
      <c r="C47" s="642" t="s">
        <v>899</v>
      </c>
      <c r="D47" s="901"/>
      <c r="E47" s="901"/>
      <c r="F47" s="82"/>
      <c r="G47" s="629" t="s">
        <v>863</v>
      </c>
      <c r="H47" s="730">
        <v>212</v>
      </c>
      <c r="I47" s="567" t="s">
        <v>1017</v>
      </c>
      <c r="J47" s="567" t="s">
        <v>1017</v>
      </c>
      <c r="K47" s="567" t="s">
        <v>1017</v>
      </c>
      <c r="L47" s="567" t="s">
        <v>1017</v>
      </c>
      <c r="M47" s="567" t="s">
        <v>1017</v>
      </c>
      <c r="N47" s="568" t="s">
        <v>1017</v>
      </c>
      <c r="O47" s="102"/>
      <c r="P47" s="630" t="s">
        <v>46</v>
      </c>
      <c r="Q47" s="347"/>
    </row>
    <row r="48" spans="1:17" s="50" customFormat="1" ht="13" x14ac:dyDescent="0.3">
      <c r="A48" s="252"/>
      <c r="B48" s="348"/>
      <c r="C48" s="642" t="s">
        <v>951</v>
      </c>
      <c r="D48" s="901"/>
      <c r="E48" s="901"/>
      <c r="F48" s="640"/>
      <c r="G48" s="752" t="s">
        <v>893</v>
      </c>
      <c r="H48" s="730">
        <v>209</v>
      </c>
      <c r="I48" s="567" t="s">
        <v>1017</v>
      </c>
      <c r="J48" s="567" t="s">
        <v>1017</v>
      </c>
      <c r="K48" s="567" t="s">
        <v>1017</v>
      </c>
      <c r="L48" s="567" t="s">
        <v>1017</v>
      </c>
      <c r="M48" s="567" t="s">
        <v>1017</v>
      </c>
      <c r="N48" s="568" t="s">
        <v>1017</v>
      </c>
      <c r="O48" s="102"/>
      <c r="P48" s="630" t="s">
        <v>46</v>
      </c>
      <c r="Q48" s="347"/>
    </row>
    <row r="49" spans="1:17" s="50" customFormat="1" ht="13" x14ac:dyDescent="0.3">
      <c r="A49" s="252"/>
      <c r="B49" s="348"/>
      <c r="C49" s="642" t="s">
        <v>952</v>
      </c>
      <c r="D49" s="901"/>
      <c r="E49" s="901"/>
      <c r="F49" s="640"/>
      <c r="G49" s="752" t="s">
        <v>894</v>
      </c>
      <c r="H49" s="730">
        <v>252</v>
      </c>
      <c r="I49" s="567" t="s">
        <v>1017</v>
      </c>
      <c r="J49" s="567" t="s">
        <v>1017</v>
      </c>
      <c r="K49" s="567" t="s">
        <v>1017</v>
      </c>
      <c r="L49" s="567" t="s">
        <v>1017</v>
      </c>
      <c r="M49" s="567" t="s">
        <v>1017</v>
      </c>
      <c r="N49" s="568" t="s">
        <v>1017</v>
      </c>
      <c r="O49" s="102"/>
      <c r="P49" s="630" t="s">
        <v>46</v>
      </c>
      <c r="Q49" s="347"/>
    </row>
    <row r="50" spans="1:17" s="50" customFormat="1" ht="13" x14ac:dyDescent="0.3">
      <c r="A50" s="252"/>
      <c r="B50" s="348"/>
      <c r="C50" s="642" t="s">
        <v>953</v>
      </c>
      <c r="D50" s="901"/>
      <c r="E50" s="901"/>
      <c r="F50" s="640"/>
      <c r="G50" s="752" t="s">
        <v>923</v>
      </c>
      <c r="H50" s="730">
        <v>34</v>
      </c>
      <c r="I50" s="567" t="s">
        <v>1017</v>
      </c>
      <c r="J50" s="567" t="s">
        <v>1017</v>
      </c>
      <c r="K50" s="567" t="s">
        <v>1017</v>
      </c>
      <c r="L50" s="567" t="s">
        <v>1017</v>
      </c>
      <c r="M50" s="567" t="s">
        <v>1017</v>
      </c>
      <c r="N50" s="568" t="s">
        <v>1017</v>
      </c>
      <c r="O50" s="102"/>
      <c r="P50" s="630" t="s">
        <v>46</v>
      </c>
      <c r="Q50" s="347"/>
    </row>
    <row r="51" spans="1:17" s="50" customFormat="1" ht="13" x14ac:dyDescent="0.3">
      <c r="A51" s="252"/>
      <c r="B51" s="348"/>
      <c r="C51" s="642" t="s">
        <v>954</v>
      </c>
      <c r="D51" s="901"/>
      <c r="E51" s="901"/>
      <c r="F51" s="640"/>
      <c r="G51" s="752" t="s">
        <v>924</v>
      </c>
      <c r="H51" s="730">
        <v>38</v>
      </c>
      <c r="I51" s="567" t="s">
        <v>1017</v>
      </c>
      <c r="J51" s="567" t="s">
        <v>1017</v>
      </c>
      <c r="K51" s="567" t="s">
        <v>1017</v>
      </c>
      <c r="L51" s="567" t="s">
        <v>1017</v>
      </c>
      <c r="M51" s="567" t="s">
        <v>1017</v>
      </c>
      <c r="N51" s="568" t="s">
        <v>1017</v>
      </c>
      <c r="O51" s="102"/>
      <c r="P51" s="630" t="s">
        <v>46</v>
      </c>
      <c r="Q51" s="347"/>
    </row>
    <row r="52" spans="1:17" s="50" customFormat="1" ht="13" x14ac:dyDescent="0.3">
      <c r="A52" s="252"/>
      <c r="B52" s="348"/>
      <c r="C52" s="642" t="s">
        <v>955</v>
      </c>
      <c r="D52" s="901"/>
      <c r="E52" s="901"/>
      <c r="F52" s="640"/>
      <c r="G52" s="752" t="s">
        <v>925</v>
      </c>
      <c r="H52" s="730">
        <v>36</v>
      </c>
      <c r="I52" s="567" t="s">
        <v>1017</v>
      </c>
      <c r="J52" s="567" t="s">
        <v>1017</v>
      </c>
      <c r="K52" s="567" t="s">
        <v>1017</v>
      </c>
      <c r="L52" s="567" t="s">
        <v>1017</v>
      </c>
      <c r="M52" s="567" t="s">
        <v>1017</v>
      </c>
      <c r="N52" s="568" t="s">
        <v>1017</v>
      </c>
      <c r="O52" s="102"/>
      <c r="P52" s="630" t="s">
        <v>46</v>
      </c>
      <c r="Q52" s="347"/>
    </row>
    <row r="53" spans="1:17" s="50" customFormat="1" ht="13" x14ac:dyDescent="0.3">
      <c r="A53" s="252"/>
      <c r="B53" s="348"/>
      <c r="C53" s="642" t="s">
        <v>956</v>
      </c>
      <c r="D53" s="901"/>
      <c r="E53" s="901"/>
      <c r="F53" s="640"/>
      <c r="G53" s="752" t="s">
        <v>926</v>
      </c>
      <c r="H53" s="730">
        <v>33</v>
      </c>
      <c r="I53" s="567" t="s">
        <v>1017</v>
      </c>
      <c r="J53" s="567" t="s">
        <v>1017</v>
      </c>
      <c r="K53" s="567" t="s">
        <v>1017</v>
      </c>
      <c r="L53" s="567" t="s">
        <v>1017</v>
      </c>
      <c r="M53" s="567" t="s">
        <v>1017</v>
      </c>
      <c r="N53" s="568" t="s">
        <v>1017</v>
      </c>
      <c r="O53" s="102"/>
      <c r="P53" s="630" t="s">
        <v>46</v>
      </c>
      <c r="Q53" s="347"/>
    </row>
    <row r="54" spans="1:17" s="50" customFormat="1" ht="13" x14ac:dyDescent="0.3">
      <c r="A54" s="252"/>
      <c r="B54" s="348"/>
      <c r="C54" s="642" t="s">
        <v>957</v>
      </c>
      <c r="D54" s="901"/>
      <c r="E54" s="901"/>
      <c r="F54" s="640"/>
      <c r="G54" s="752" t="s">
        <v>927</v>
      </c>
      <c r="H54" s="730">
        <v>34</v>
      </c>
      <c r="I54" s="567" t="s">
        <v>1017</v>
      </c>
      <c r="J54" s="567" t="s">
        <v>1017</v>
      </c>
      <c r="K54" s="567" t="s">
        <v>1017</v>
      </c>
      <c r="L54" s="567" t="s">
        <v>1017</v>
      </c>
      <c r="M54" s="567" t="s">
        <v>1017</v>
      </c>
      <c r="N54" s="568" t="s">
        <v>1017</v>
      </c>
      <c r="O54" s="102"/>
      <c r="P54" s="630" t="s">
        <v>46</v>
      </c>
      <c r="Q54" s="347"/>
    </row>
    <row r="55" spans="1:17" s="50" customFormat="1" ht="13" x14ac:dyDescent="0.3">
      <c r="A55" s="252"/>
      <c r="B55" s="348"/>
      <c r="C55" s="643" t="s">
        <v>1015</v>
      </c>
      <c r="D55" s="901"/>
      <c r="E55" s="901"/>
      <c r="F55" s="82"/>
      <c r="G55" s="77" t="s">
        <v>928</v>
      </c>
      <c r="H55" s="730">
        <v>36</v>
      </c>
      <c r="I55" s="567" t="s">
        <v>1017</v>
      </c>
      <c r="J55" s="567" t="s">
        <v>1017</v>
      </c>
      <c r="K55" s="567" t="s">
        <v>1017</v>
      </c>
      <c r="L55" s="567" t="s">
        <v>1017</v>
      </c>
      <c r="M55" s="567" t="s">
        <v>1017</v>
      </c>
      <c r="N55" s="568" t="s">
        <v>1017</v>
      </c>
      <c r="O55" s="102"/>
      <c r="P55" s="630" t="s">
        <v>46</v>
      </c>
      <c r="Q55" s="347"/>
    </row>
    <row r="56" spans="1:17" s="50" customFormat="1" ht="13" x14ac:dyDescent="0.3">
      <c r="A56" s="252"/>
      <c r="B56" s="348"/>
      <c r="C56" s="643" t="s">
        <v>1016</v>
      </c>
      <c r="D56" s="901"/>
      <c r="E56" s="901"/>
      <c r="F56" s="82"/>
      <c r="G56" s="77" t="s">
        <v>929</v>
      </c>
      <c r="H56" s="730">
        <v>34</v>
      </c>
      <c r="I56" s="567" t="s">
        <v>1017</v>
      </c>
      <c r="J56" s="567" t="s">
        <v>1017</v>
      </c>
      <c r="K56" s="567" t="s">
        <v>1017</v>
      </c>
      <c r="L56" s="567" t="s">
        <v>1017</v>
      </c>
      <c r="M56" s="567" t="s">
        <v>1017</v>
      </c>
      <c r="N56" s="568" t="s">
        <v>1017</v>
      </c>
      <c r="O56" s="102"/>
      <c r="P56" s="630" t="s">
        <v>46</v>
      </c>
      <c r="Q56" s="347"/>
    </row>
    <row r="57" spans="1:17" s="50" customFormat="1" ht="12.75" customHeight="1" x14ac:dyDescent="0.3">
      <c r="A57" s="252"/>
      <c r="B57" s="348"/>
      <c r="C57" s="644" t="s">
        <v>870</v>
      </c>
      <c r="D57" s="901"/>
      <c r="E57" s="901"/>
      <c r="F57" s="82"/>
      <c r="G57" s="77" t="s">
        <v>856</v>
      </c>
      <c r="H57" s="730">
        <v>210</v>
      </c>
      <c r="I57" s="567" t="s">
        <v>1017</v>
      </c>
      <c r="J57" s="567" t="s">
        <v>1017</v>
      </c>
      <c r="K57" s="567" t="s">
        <v>1017</v>
      </c>
      <c r="L57" s="567" t="s">
        <v>1017</v>
      </c>
      <c r="M57" s="567" t="s">
        <v>1017</v>
      </c>
      <c r="N57" s="568" t="s">
        <v>1017</v>
      </c>
      <c r="O57" s="102"/>
      <c r="P57" s="630" t="s">
        <v>46</v>
      </c>
      <c r="Q57" s="347"/>
    </row>
    <row r="58" spans="1:17" s="50" customFormat="1" ht="13" x14ac:dyDescent="0.3">
      <c r="A58" s="252"/>
      <c r="B58" s="348"/>
      <c r="C58" s="643" t="s">
        <v>871</v>
      </c>
      <c r="D58" s="901"/>
      <c r="E58" s="901"/>
      <c r="F58" s="82"/>
      <c r="G58" s="77" t="s">
        <v>857</v>
      </c>
      <c r="H58" s="730">
        <v>211</v>
      </c>
      <c r="I58" s="567" t="s">
        <v>1017</v>
      </c>
      <c r="J58" s="567" t="s">
        <v>1017</v>
      </c>
      <c r="K58" s="567" t="s">
        <v>1017</v>
      </c>
      <c r="L58" s="567" t="s">
        <v>1017</v>
      </c>
      <c r="M58" s="567" t="s">
        <v>1017</v>
      </c>
      <c r="N58" s="568" t="s">
        <v>1017</v>
      </c>
      <c r="O58" s="102"/>
      <c r="P58" s="630" t="s">
        <v>46</v>
      </c>
      <c r="Q58" s="347"/>
    </row>
    <row r="59" spans="1:17" s="50" customFormat="1" ht="13" x14ac:dyDescent="0.3">
      <c r="A59" s="252"/>
      <c r="B59" s="348"/>
      <c r="C59" s="643" t="s">
        <v>872</v>
      </c>
      <c r="D59" s="901"/>
      <c r="E59" s="901"/>
      <c r="F59" s="82"/>
      <c r="G59" s="77" t="s">
        <v>858</v>
      </c>
      <c r="H59" s="730">
        <v>224</v>
      </c>
      <c r="I59" s="567" t="s">
        <v>1017</v>
      </c>
      <c r="J59" s="567" t="s">
        <v>1017</v>
      </c>
      <c r="K59" s="567" t="s">
        <v>1017</v>
      </c>
      <c r="L59" s="567" t="s">
        <v>1017</v>
      </c>
      <c r="M59" s="567" t="s">
        <v>1017</v>
      </c>
      <c r="N59" s="568" t="s">
        <v>1017</v>
      </c>
      <c r="O59" s="102"/>
      <c r="P59" s="630" t="s">
        <v>46</v>
      </c>
      <c r="Q59" s="347"/>
    </row>
    <row r="60" spans="1:17" ht="13" x14ac:dyDescent="0.3">
      <c r="A60" s="252"/>
      <c r="B60" s="348"/>
      <c r="C60" s="631" t="s">
        <v>878</v>
      </c>
      <c r="D60" s="901"/>
      <c r="E60" s="901"/>
      <c r="F60" s="82"/>
      <c r="G60" s="77" t="s">
        <v>859</v>
      </c>
      <c r="H60" s="730">
        <v>216</v>
      </c>
      <c r="I60" s="567" t="s">
        <v>1017</v>
      </c>
      <c r="J60" s="567" t="s">
        <v>1017</v>
      </c>
      <c r="K60" s="567" t="s">
        <v>1017</v>
      </c>
      <c r="L60" s="567" t="s">
        <v>1017</v>
      </c>
      <c r="M60" s="567" t="s">
        <v>1017</v>
      </c>
      <c r="N60" s="568" t="s">
        <v>1017</v>
      </c>
      <c r="O60" s="70"/>
      <c r="P60" s="630" t="s">
        <v>46</v>
      </c>
      <c r="Q60" s="325"/>
    </row>
    <row r="61" spans="1:17" ht="13" x14ac:dyDescent="0.3">
      <c r="A61" s="252"/>
      <c r="B61" s="348"/>
      <c r="C61" s="82" t="s">
        <v>958</v>
      </c>
      <c r="D61" s="901"/>
      <c r="E61" s="901"/>
      <c r="F61" s="82"/>
      <c r="G61" s="77" t="s">
        <v>860</v>
      </c>
      <c r="H61" s="753">
        <v>212</v>
      </c>
      <c r="I61" s="356" t="s">
        <v>1017</v>
      </c>
      <c r="J61" s="356" t="s">
        <v>1017</v>
      </c>
      <c r="K61" s="356" t="s">
        <v>1017</v>
      </c>
      <c r="L61" s="356" t="s">
        <v>1017</v>
      </c>
      <c r="M61" s="356" t="s">
        <v>1017</v>
      </c>
      <c r="N61" s="357" t="s">
        <v>1017</v>
      </c>
      <c r="O61" s="70"/>
      <c r="P61" s="630" t="s">
        <v>46</v>
      </c>
      <c r="Q61" s="325"/>
    </row>
    <row r="62" spans="1:17" ht="13.5" thickBot="1" x14ac:dyDescent="0.35">
      <c r="A62" s="252"/>
      <c r="B62" s="348"/>
      <c r="C62" s="328" t="s">
        <v>868</v>
      </c>
      <c r="D62" s="901"/>
      <c r="E62" s="901"/>
      <c r="F62" s="328"/>
      <c r="G62" s="347" t="s">
        <v>861</v>
      </c>
      <c r="H62" s="731">
        <v>80</v>
      </c>
      <c r="I62" s="732" t="s">
        <v>1017</v>
      </c>
      <c r="J62" s="732" t="s">
        <v>1017</v>
      </c>
      <c r="K62" s="732" t="s">
        <v>1017</v>
      </c>
      <c r="L62" s="732" t="s">
        <v>1017</v>
      </c>
      <c r="M62" s="732" t="s">
        <v>1017</v>
      </c>
      <c r="N62" s="733" t="s">
        <v>1017</v>
      </c>
      <c r="O62" s="328"/>
      <c r="P62" s="630" t="s">
        <v>46</v>
      </c>
      <c r="Q62" s="328"/>
    </row>
    <row r="63" spans="1:17" ht="13" x14ac:dyDescent="0.3">
      <c r="A63" s="252"/>
      <c r="B63" s="348"/>
      <c r="C63" s="328"/>
      <c r="D63" s="620"/>
      <c r="E63" s="620"/>
      <c r="F63" s="328"/>
      <c r="G63" s="347"/>
      <c r="H63" s="328"/>
      <c r="I63" s="328"/>
      <c r="J63" s="328"/>
      <c r="K63" s="328"/>
      <c r="L63" s="328"/>
      <c r="M63" s="328"/>
      <c r="N63" s="328"/>
      <c r="O63" s="328"/>
      <c r="P63" s="632"/>
      <c r="Q63" s="328"/>
    </row>
    <row r="64" spans="1:17" ht="13.5" thickBot="1" x14ac:dyDescent="0.35">
      <c r="A64" s="252"/>
      <c r="B64" s="348"/>
      <c r="C64" s="328" t="s">
        <v>864</v>
      </c>
      <c r="D64" s="328"/>
      <c r="E64" s="328"/>
      <c r="F64" s="328"/>
      <c r="G64" s="347"/>
      <c r="H64" s="328"/>
      <c r="I64" s="328"/>
      <c r="J64" s="328"/>
      <c r="K64" s="328"/>
      <c r="L64" s="328"/>
      <c r="M64" s="328"/>
      <c r="N64" s="328"/>
      <c r="O64" s="328"/>
      <c r="P64" s="632"/>
      <c r="Q64" s="328"/>
    </row>
    <row r="65" spans="1:17" ht="13.5" thickBot="1" x14ac:dyDescent="0.35">
      <c r="A65" s="252"/>
      <c r="B65" s="348"/>
      <c r="C65" s="917" t="s">
        <v>873</v>
      </c>
      <c r="D65" s="918"/>
      <c r="E65" s="919"/>
      <c r="F65" s="633"/>
      <c r="G65" s="347" t="s">
        <v>708</v>
      </c>
      <c r="H65" s="726">
        <v>528</v>
      </c>
      <c r="I65" s="727" t="s">
        <v>1017</v>
      </c>
      <c r="J65" s="727" t="s">
        <v>1017</v>
      </c>
      <c r="K65" s="727" t="s">
        <v>1017</v>
      </c>
      <c r="L65" s="727" t="s">
        <v>1017</v>
      </c>
      <c r="M65" s="727" t="s">
        <v>1017</v>
      </c>
      <c r="N65" s="728" t="s">
        <v>1017</v>
      </c>
      <c r="O65" s="347"/>
      <c r="P65" s="347" t="s">
        <v>46</v>
      </c>
      <c r="Q65" s="328"/>
    </row>
    <row r="66" spans="1:17" x14ac:dyDescent="0.25">
      <c r="A66" s="487"/>
      <c r="B66" s="488"/>
      <c r="C66" s="77"/>
      <c r="D66" s="95"/>
      <c r="E66" s="77"/>
      <c r="F66" s="95"/>
      <c r="G66" s="71"/>
      <c r="H66" s="71"/>
      <c r="I66" s="71"/>
      <c r="J66" s="71"/>
      <c r="K66" s="71"/>
      <c r="L66" s="71"/>
      <c r="M66" s="71"/>
      <c r="N66" s="71"/>
      <c r="O66" s="71"/>
      <c r="P66" s="451"/>
      <c r="Q66" s="300"/>
    </row>
    <row r="67" spans="1:17" ht="13.5" thickBot="1" x14ac:dyDescent="0.35">
      <c r="A67" s="490"/>
      <c r="B67" s="491"/>
      <c r="C67" s="106" t="s">
        <v>791</v>
      </c>
      <c r="D67" s="70"/>
      <c r="E67" s="77"/>
      <c r="F67" s="94"/>
      <c r="G67" s="92"/>
      <c r="H67" s="92"/>
      <c r="I67" s="92"/>
      <c r="J67" s="92"/>
      <c r="K67" s="92"/>
      <c r="L67" s="92"/>
      <c r="M67" s="92"/>
      <c r="N67" s="92"/>
      <c r="O67" s="94"/>
      <c r="P67" s="453"/>
      <c r="Q67" s="309"/>
    </row>
    <row r="68" spans="1:17" ht="13.5" thickBot="1" x14ac:dyDescent="0.35">
      <c r="A68" s="206"/>
      <c r="B68" s="206"/>
      <c r="C68" s="754" t="s">
        <v>23</v>
      </c>
      <c r="D68" s="77"/>
      <c r="E68" s="94"/>
      <c r="F68" s="92"/>
      <c r="G68" s="77" t="s">
        <v>715</v>
      </c>
      <c r="H68" s="726">
        <v>933</v>
      </c>
      <c r="I68" s="727" t="s">
        <v>1017</v>
      </c>
      <c r="J68" s="727" t="s">
        <v>1017</v>
      </c>
      <c r="K68" s="727" t="s">
        <v>1017</v>
      </c>
      <c r="L68" s="727" t="s">
        <v>1017</v>
      </c>
      <c r="M68" s="727" t="s">
        <v>1017</v>
      </c>
      <c r="N68" s="728" t="s">
        <v>1017</v>
      </c>
      <c r="O68" s="103"/>
      <c r="P68" s="453"/>
      <c r="Q68" s="309"/>
    </row>
    <row r="69" spans="1:17" ht="13.5" thickBot="1" x14ac:dyDescent="0.35">
      <c r="A69" s="206"/>
      <c r="B69" s="206"/>
      <c r="C69" s="70"/>
      <c r="D69" s="113" t="s">
        <v>49</v>
      </c>
      <c r="E69" s="113" t="s">
        <v>50</v>
      </c>
      <c r="F69" s="440"/>
      <c r="G69" s="325"/>
      <c r="H69" s="325"/>
      <c r="I69" s="325"/>
      <c r="J69" s="325"/>
      <c r="K69" s="325"/>
      <c r="L69" s="325"/>
      <c r="M69" s="325"/>
      <c r="N69" s="325"/>
      <c r="O69" s="103"/>
      <c r="P69" s="453"/>
      <c r="Q69" s="309"/>
    </row>
    <row r="70" spans="1:17" ht="13" x14ac:dyDescent="0.3">
      <c r="A70" s="206"/>
      <c r="B70" s="206"/>
      <c r="C70" s="537" t="s">
        <v>10</v>
      </c>
      <c r="D70" s="755"/>
      <c r="E70" s="755"/>
      <c r="F70" s="104"/>
      <c r="G70" s="510" t="s">
        <v>710</v>
      </c>
      <c r="H70" s="729">
        <v>710</v>
      </c>
      <c r="I70" s="722" t="s">
        <v>1017</v>
      </c>
      <c r="J70" s="722" t="s">
        <v>1017</v>
      </c>
      <c r="K70" s="722" t="s">
        <v>1017</v>
      </c>
      <c r="L70" s="722" t="s">
        <v>1017</v>
      </c>
      <c r="M70" s="722" t="s">
        <v>1017</v>
      </c>
      <c r="N70" s="723" t="s">
        <v>1017</v>
      </c>
      <c r="O70" s="103" t="s">
        <v>740</v>
      </c>
      <c r="P70" s="103" t="s">
        <v>461</v>
      </c>
      <c r="Q70" s="103"/>
    </row>
    <row r="71" spans="1:17" ht="13" thickBot="1" x14ac:dyDescent="0.3">
      <c r="A71" s="348"/>
      <c r="B71" s="348"/>
      <c r="C71" s="537" t="s">
        <v>447</v>
      </c>
      <c r="D71" s="756"/>
      <c r="E71" s="756"/>
      <c r="F71" s="93"/>
      <c r="G71" s="509" t="s">
        <v>709</v>
      </c>
      <c r="H71" s="731">
        <v>460</v>
      </c>
      <c r="I71" s="732" t="s">
        <v>1017</v>
      </c>
      <c r="J71" s="732" t="s">
        <v>1017</v>
      </c>
      <c r="K71" s="732" t="s">
        <v>1017</v>
      </c>
      <c r="L71" s="732" t="s">
        <v>1017</v>
      </c>
      <c r="M71" s="732" t="s">
        <v>1017</v>
      </c>
      <c r="N71" s="733" t="s">
        <v>1017</v>
      </c>
      <c r="O71" s="103" t="s">
        <v>51</v>
      </c>
      <c r="P71" s="72" t="s">
        <v>46</v>
      </c>
      <c r="Q71" s="103"/>
    </row>
    <row r="72" spans="1:17" ht="13" thickBot="1" x14ac:dyDescent="0.3">
      <c r="A72" s="348"/>
      <c r="B72" s="348"/>
      <c r="C72" s="70"/>
      <c r="D72" s="70"/>
      <c r="E72" s="70"/>
      <c r="F72" s="70"/>
      <c r="G72" s="70"/>
      <c r="H72" s="70"/>
      <c r="I72" s="70"/>
      <c r="J72" s="70"/>
      <c r="K72" s="70"/>
      <c r="L72" s="70"/>
      <c r="M72" s="70"/>
      <c r="N72" s="70"/>
      <c r="O72" s="70"/>
      <c r="P72" s="446"/>
      <c r="Q72" s="325"/>
    </row>
    <row r="73" spans="1:17" ht="13.5" thickBot="1" x14ac:dyDescent="0.35">
      <c r="A73" s="348"/>
      <c r="B73" s="348"/>
      <c r="C73" s="538" t="s">
        <v>792</v>
      </c>
      <c r="D73" s="927" t="s">
        <v>875</v>
      </c>
      <c r="E73" s="928"/>
      <c r="F73" s="446"/>
      <c r="G73" s="347" t="s">
        <v>711</v>
      </c>
      <c r="H73" s="726">
        <v>927</v>
      </c>
      <c r="I73" s="727" t="s">
        <v>1017</v>
      </c>
      <c r="J73" s="727" t="s">
        <v>1017</v>
      </c>
      <c r="K73" s="727" t="s">
        <v>1017</v>
      </c>
      <c r="L73" s="727" t="s">
        <v>1017</v>
      </c>
      <c r="M73" s="727" t="s">
        <v>1017</v>
      </c>
      <c r="N73" s="728" t="s">
        <v>1017</v>
      </c>
      <c r="O73" s="103" t="s">
        <v>542</v>
      </c>
      <c r="P73" s="72" t="s">
        <v>46</v>
      </c>
      <c r="Q73" s="325"/>
    </row>
    <row r="74" spans="1:17" ht="13" x14ac:dyDescent="0.3">
      <c r="A74" s="348"/>
      <c r="B74" s="348"/>
      <c r="C74" s="102"/>
      <c r="D74" s="102"/>
      <c r="E74" s="103"/>
      <c r="F74" s="103"/>
      <c r="G74" s="482"/>
      <c r="H74" s="482"/>
      <c r="I74" s="482"/>
      <c r="J74" s="482"/>
      <c r="K74" s="482"/>
      <c r="L74" s="482"/>
      <c r="M74" s="482"/>
      <c r="N74" s="482"/>
      <c r="O74" s="483"/>
      <c r="P74" s="102"/>
      <c r="Q74" s="455"/>
    </row>
    <row r="75" spans="1:17" ht="13" x14ac:dyDescent="0.3">
      <c r="A75" s="252"/>
      <c r="B75" s="348"/>
      <c r="C75" s="206"/>
      <c r="D75" s="206"/>
      <c r="E75" s="206"/>
      <c r="F75" s="206"/>
      <c r="G75" s="206"/>
      <c r="H75" s="206"/>
      <c r="I75" s="206"/>
      <c r="J75" s="206"/>
      <c r="K75" s="206"/>
      <c r="L75" s="206"/>
      <c r="M75" s="206"/>
      <c r="N75" s="206"/>
      <c r="O75" s="206"/>
      <c r="P75" s="206"/>
      <c r="Q75" s="61"/>
    </row>
    <row r="76" spans="1:17" ht="13" x14ac:dyDescent="0.3">
      <c r="A76" s="252"/>
      <c r="B76" s="348"/>
      <c r="C76" s="206"/>
      <c r="D76" s="206"/>
      <c r="E76" s="206"/>
      <c r="F76" s="206"/>
      <c r="G76" s="206"/>
      <c r="H76" s="206"/>
      <c r="I76" s="206"/>
      <c r="J76" s="206"/>
      <c r="K76" s="206"/>
      <c r="L76" s="206"/>
      <c r="M76" s="206"/>
      <c r="N76" s="206"/>
      <c r="O76" s="206"/>
      <c r="P76" s="206"/>
      <c r="Q76" s="61"/>
    </row>
    <row r="77" spans="1:17" ht="13" x14ac:dyDescent="0.3">
      <c r="A77" s="252"/>
      <c r="B77" s="348"/>
      <c r="C77" s="930" t="s">
        <v>751</v>
      </c>
      <c r="D77" s="206"/>
      <c r="E77" s="206"/>
      <c r="F77" s="206"/>
      <c r="G77" s="206"/>
      <c r="H77" s="206"/>
      <c r="I77" s="206"/>
      <c r="J77" s="206"/>
      <c r="K77" s="206"/>
      <c r="L77" s="206"/>
      <c r="M77" s="206"/>
      <c r="N77" s="206"/>
      <c r="O77" s="372"/>
      <c r="P77" s="184"/>
      <c r="Q77" s="61"/>
    </row>
    <row r="78" spans="1:17" ht="13" x14ac:dyDescent="0.3">
      <c r="A78" s="252"/>
      <c r="B78" s="348"/>
      <c r="C78" s="931"/>
      <c r="D78" s="484"/>
      <c r="E78" s="103"/>
      <c r="F78" s="103"/>
      <c r="G78" s="482"/>
      <c r="H78" s="482"/>
      <c r="I78" s="482"/>
      <c r="J78" s="482"/>
      <c r="K78" s="482"/>
      <c r="L78" s="482"/>
      <c r="M78" s="482"/>
      <c r="N78" s="482"/>
      <c r="O78" s="929"/>
      <c r="P78" s="929"/>
      <c r="Q78" s="61"/>
    </row>
    <row r="79" spans="1:17" ht="26" x14ac:dyDescent="0.3">
      <c r="A79" s="252"/>
      <c r="B79" s="348"/>
      <c r="C79" s="61"/>
      <c r="D79" s="102"/>
      <c r="E79" s="485" t="s">
        <v>479</v>
      </c>
      <c r="F79" s="485" t="s">
        <v>480</v>
      </c>
      <c r="G79" s="486" t="s">
        <v>481</v>
      </c>
      <c r="H79" s="680" t="s">
        <v>919</v>
      </c>
      <c r="I79" s="680" t="s">
        <v>920</v>
      </c>
      <c r="J79" s="680" t="s">
        <v>915</v>
      </c>
      <c r="K79" s="680" t="s">
        <v>916</v>
      </c>
      <c r="L79" s="680" t="s">
        <v>917</v>
      </c>
      <c r="M79" s="680" t="s">
        <v>921</v>
      </c>
      <c r="N79" s="680" t="s">
        <v>922</v>
      </c>
      <c r="O79" s="535"/>
      <c r="P79" s="535"/>
      <c r="Q79" s="61"/>
    </row>
    <row r="80" spans="1:17" ht="13.5" thickBot="1" x14ac:dyDescent="0.35">
      <c r="A80" s="252"/>
      <c r="B80" s="348"/>
      <c r="C80" s="102"/>
      <c r="D80" s="102"/>
      <c r="E80" s="485"/>
      <c r="F80" s="485"/>
      <c r="G80" s="486"/>
      <c r="H80" s="486"/>
      <c r="I80" s="486"/>
      <c r="J80" s="486"/>
      <c r="K80" s="486"/>
      <c r="L80" s="486"/>
      <c r="M80" s="486"/>
      <c r="N80" s="486"/>
      <c r="O80" s="673"/>
      <c r="P80" s="673"/>
      <c r="Q80" s="61"/>
    </row>
    <row r="81" spans="1:21" s="238" customFormat="1" ht="13.5" thickBot="1" x14ac:dyDescent="0.35">
      <c r="A81" s="105"/>
      <c r="B81" s="110"/>
      <c r="C81" s="82" t="s">
        <v>760</v>
      </c>
      <c r="D81" s="641" t="s">
        <v>26</v>
      </c>
      <c r="E81" s="187" t="s">
        <v>811</v>
      </c>
      <c r="F81" s="141" t="s">
        <v>46</v>
      </c>
      <c r="G81" s="574">
        <v>960</v>
      </c>
      <c r="H81" s="734">
        <v>539</v>
      </c>
      <c r="I81" s="727">
        <v>3587.5651681818181</v>
      </c>
      <c r="J81" s="727">
        <v>0</v>
      </c>
      <c r="K81" s="727">
        <v>0</v>
      </c>
      <c r="L81" s="727">
        <v>0</v>
      </c>
      <c r="M81" s="727">
        <v>343000</v>
      </c>
      <c r="N81" s="728">
        <v>0</v>
      </c>
      <c r="O81" s="673"/>
      <c r="P81" s="673"/>
      <c r="Q81" s="61"/>
      <c r="R81"/>
      <c r="S81"/>
      <c r="T81"/>
      <c r="U81"/>
    </row>
    <row r="82" spans="1:21" ht="13" x14ac:dyDescent="0.3">
      <c r="A82" s="252"/>
      <c r="B82" s="348"/>
      <c r="C82" s="493"/>
      <c r="D82" s="494"/>
      <c r="E82" s="489"/>
      <c r="F82" s="525"/>
      <c r="G82" s="525"/>
      <c r="H82" s="525"/>
      <c r="I82" s="525"/>
      <c r="J82" s="525"/>
      <c r="K82" s="525"/>
      <c r="L82" s="525"/>
      <c r="M82" s="525"/>
      <c r="N82" s="525"/>
      <c r="O82" s="673"/>
      <c r="P82" s="673"/>
      <c r="Q82" s="61"/>
      <c r="T82" s="238"/>
      <c r="U82" s="238"/>
    </row>
    <row r="83" spans="1:21" ht="13" x14ac:dyDescent="0.3">
      <c r="A83" s="252"/>
      <c r="B83" s="348"/>
      <c r="C83" s="102"/>
      <c r="D83" s="412"/>
      <c r="E83" s="83"/>
      <c r="F83" s="495"/>
      <c r="G83" s="495"/>
      <c r="H83" s="495"/>
      <c r="I83" s="495"/>
      <c r="J83" s="495"/>
      <c r="K83" s="495"/>
      <c r="L83" s="495"/>
      <c r="M83" s="495"/>
      <c r="N83" s="495"/>
      <c r="O83" s="673"/>
      <c r="P83" s="673"/>
      <c r="Q83" s="61"/>
    </row>
    <row r="84" spans="1:21" ht="26.5" thickBot="1" x14ac:dyDescent="0.35">
      <c r="A84" s="252"/>
      <c r="B84" s="348"/>
      <c r="C84" s="638" t="s">
        <v>900</v>
      </c>
      <c r="D84" s="620"/>
      <c r="E84" s="321"/>
      <c r="F84" s="621"/>
      <c r="G84" s="486" t="s">
        <v>481</v>
      </c>
      <c r="H84" s="310"/>
      <c r="I84" s="310"/>
      <c r="J84" s="310"/>
      <c r="K84" s="310"/>
      <c r="L84" s="310"/>
      <c r="M84" s="310"/>
      <c r="N84" s="310"/>
      <c r="O84" s="673"/>
      <c r="P84" s="673"/>
      <c r="Q84" s="61"/>
    </row>
    <row r="85" spans="1:21" ht="13" x14ac:dyDescent="0.3">
      <c r="A85" s="252"/>
      <c r="B85" s="348"/>
      <c r="C85" s="639" t="s">
        <v>901</v>
      </c>
      <c r="D85" s="620"/>
      <c r="E85" s="321"/>
      <c r="F85" s="542" t="s">
        <v>46</v>
      </c>
      <c r="G85" s="615">
        <v>101</v>
      </c>
      <c r="H85" s="721">
        <v>321</v>
      </c>
      <c r="I85" s="722">
        <v>549470.66715423693</v>
      </c>
      <c r="J85" s="722">
        <v>-19.443999999999999</v>
      </c>
      <c r="K85" s="722">
        <v>25046</v>
      </c>
      <c r="L85" s="722">
        <v>360000</v>
      </c>
      <c r="M85" s="722">
        <v>23042752.650699999</v>
      </c>
      <c r="N85" s="723">
        <v>-3156000</v>
      </c>
      <c r="O85" s="673"/>
      <c r="P85" s="673"/>
      <c r="Q85" s="61"/>
    </row>
    <row r="86" spans="1:21" ht="13" x14ac:dyDescent="0.3">
      <c r="A86" s="252"/>
      <c r="B86" s="348"/>
      <c r="C86" s="639" t="s">
        <v>902</v>
      </c>
      <c r="D86" s="620"/>
      <c r="E86" s="321"/>
      <c r="F86" s="542" t="s">
        <v>46</v>
      </c>
      <c r="G86" s="616">
        <v>102</v>
      </c>
      <c r="H86" s="714">
        <v>111</v>
      </c>
      <c r="I86" s="356">
        <v>89913.827216576581</v>
      </c>
      <c r="J86" s="356">
        <v>0</v>
      </c>
      <c r="K86" s="356">
        <v>8883</v>
      </c>
      <c r="L86" s="356">
        <v>147720</v>
      </c>
      <c r="M86" s="356">
        <v>1900000</v>
      </c>
      <c r="N86" s="357">
        <v>-2371359.6</v>
      </c>
      <c r="O86" s="673"/>
      <c r="P86" s="673"/>
      <c r="Q86" s="61"/>
    </row>
    <row r="87" spans="1:21" ht="13" x14ac:dyDescent="0.3">
      <c r="A87" s="252"/>
      <c r="B87" s="348"/>
      <c r="C87" s="639" t="s">
        <v>903</v>
      </c>
      <c r="D87" s="620"/>
      <c r="E87" s="321"/>
      <c r="F87" s="542" t="s">
        <v>46</v>
      </c>
      <c r="G87" s="616">
        <v>103</v>
      </c>
      <c r="H87" s="714">
        <v>113</v>
      </c>
      <c r="I87" s="356">
        <v>210128.40010353987</v>
      </c>
      <c r="J87" s="356">
        <v>0</v>
      </c>
      <c r="K87" s="356">
        <v>2732</v>
      </c>
      <c r="L87" s="356">
        <v>84558.14</v>
      </c>
      <c r="M87" s="356">
        <v>10444000</v>
      </c>
      <c r="N87" s="357">
        <v>-5631000</v>
      </c>
      <c r="O87" s="673"/>
      <c r="P87" s="673"/>
      <c r="Q87" s="61"/>
    </row>
    <row r="88" spans="1:21" ht="13" x14ac:dyDescent="0.3">
      <c r="A88" s="252"/>
      <c r="B88" s="348"/>
      <c r="C88" s="639" t="s">
        <v>904</v>
      </c>
      <c r="D88" s="620"/>
      <c r="E88" s="321"/>
      <c r="F88" s="542" t="s">
        <v>46</v>
      </c>
      <c r="G88" s="634">
        <v>104</v>
      </c>
      <c r="H88" s="714">
        <v>53</v>
      </c>
      <c r="I88" s="356">
        <v>55639.513181132068</v>
      </c>
      <c r="J88" s="356">
        <v>0</v>
      </c>
      <c r="K88" s="356">
        <v>0</v>
      </c>
      <c r="L88" s="356">
        <v>10200</v>
      </c>
      <c r="M88" s="356">
        <v>711135.14</v>
      </c>
      <c r="N88" s="357">
        <v>-636000</v>
      </c>
      <c r="O88" s="673"/>
      <c r="P88" s="673"/>
      <c r="Q88" s="61"/>
    </row>
    <row r="89" spans="1:21" ht="13.5" thickBot="1" x14ac:dyDescent="0.35">
      <c r="A89" s="252"/>
      <c r="B89" s="348"/>
      <c r="C89" s="639" t="s">
        <v>905</v>
      </c>
      <c r="D89" s="620"/>
      <c r="E89" s="321"/>
      <c r="F89" s="542" t="s">
        <v>46</v>
      </c>
      <c r="G89" s="663">
        <v>105</v>
      </c>
      <c r="H89" s="717">
        <v>298</v>
      </c>
      <c r="I89" s="718">
        <v>81873.337573825513</v>
      </c>
      <c r="J89" s="718">
        <v>0</v>
      </c>
      <c r="K89" s="718">
        <v>0</v>
      </c>
      <c r="L89" s="718">
        <v>32080.301500000001</v>
      </c>
      <c r="M89" s="718">
        <v>16450000</v>
      </c>
      <c r="N89" s="719">
        <v>-26009000</v>
      </c>
      <c r="O89" s="673"/>
      <c r="P89" s="673"/>
      <c r="Q89" s="61"/>
    </row>
    <row r="90" spans="1:21" ht="13" x14ac:dyDescent="0.3">
      <c r="A90" s="252"/>
      <c r="B90" s="348"/>
      <c r="C90" s="639"/>
      <c r="D90" s="620"/>
      <c r="E90" s="321"/>
      <c r="F90" s="542"/>
      <c r="G90" s="664"/>
      <c r="H90" s="664"/>
      <c r="I90" s="664"/>
      <c r="J90" s="664"/>
      <c r="K90" s="664"/>
      <c r="L90" s="664"/>
      <c r="M90" s="664"/>
      <c r="N90" s="664"/>
      <c r="O90" s="673"/>
      <c r="P90" s="673"/>
      <c r="Q90" s="61"/>
    </row>
    <row r="91" spans="1:21" ht="13" x14ac:dyDescent="0.3">
      <c r="A91" s="252"/>
      <c r="B91" s="348"/>
      <c r="C91" s="639"/>
      <c r="D91" s="620"/>
      <c r="E91" s="321"/>
      <c r="F91" s="542"/>
      <c r="G91" s="664"/>
      <c r="H91" s="664"/>
      <c r="I91" s="664"/>
      <c r="J91" s="664"/>
      <c r="K91" s="664"/>
      <c r="L91" s="664"/>
      <c r="M91" s="664"/>
      <c r="N91" s="664"/>
      <c r="O91" s="736"/>
      <c r="P91" s="736"/>
      <c r="Q91" s="61"/>
    </row>
    <row r="92" spans="1:21" ht="13" x14ac:dyDescent="0.3">
      <c r="A92" s="252"/>
      <c r="B92" s="348"/>
      <c r="C92" s="639"/>
      <c r="D92" s="620"/>
      <c r="E92" s="321"/>
      <c r="F92" s="542"/>
      <c r="G92" s="664"/>
      <c r="H92" s="664"/>
      <c r="I92" s="664"/>
      <c r="J92" s="664"/>
      <c r="K92" s="664"/>
      <c r="L92" s="664"/>
      <c r="M92" s="664"/>
      <c r="N92" s="664"/>
      <c r="O92" s="736"/>
      <c r="P92" s="736"/>
      <c r="Q92" s="61"/>
    </row>
    <row r="93" spans="1:21" ht="13" x14ac:dyDescent="0.3">
      <c r="A93" s="252"/>
      <c r="B93" s="348"/>
      <c r="C93" s="926" t="s">
        <v>852</v>
      </c>
      <c r="D93" s="620"/>
      <c r="E93" s="321"/>
      <c r="F93" s="542"/>
      <c r="G93" s="624"/>
      <c r="H93" s="624"/>
      <c r="I93" s="624"/>
      <c r="J93" s="624"/>
      <c r="K93" s="624"/>
      <c r="L93" s="624"/>
      <c r="M93" s="624"/>
      <c r="N93" s="624"/>
      <c r="O93" s="673"/>
      <c r="P93" s="673"/>
      <c r="Q93" s="61"/>
    </row>
    <row r="94" spans="1:21" ht="26" x14ac:dyDescent="0.3">
      <c r="A94" s="252"/>
      <c r="B94" s="348"/>
      <c r="C94" s="924"/>
      <c r="D94" s="620"/>
      <c r="E94" s="623" t="s">
        <v>479</v>
      </c>
      <c r="F94" s="623" t="s">
        <v>480</v>
      </c>
      <c r="G94" s="625" t="s">
        <v>481</v>
      </c>
      <c r="H94" s="625"/>
      <c r="I94" s="625"/>
      <c r="J94" s="625"/>
      <c r="K94" s="625"/>
      <c r="L94" s="625"/>
      <c r="M94" s="625"/>
      <c r="N94" s="625"/>
      <c r="O94" s="673"/>
      <c r="P94" s="673"/>
      <c r="Q94" s="61"/>
    </row>
    <row r="95" spans="1:21" ht="13.5" thickBot="1" x14ac:dyDescent="0.35">
      <c r="A95" s="252"/>
      <c r="B95" s="348"/>
      <c r="C95" s="622"/>
      <c r="D95" s="620"/>
      <c r="E95" s="321"/>
      <c r="F95" s="542"/>
      <c r="G95" s="624"/>
      <c r="H95" s="624"/>
      <c r="I95" s="624"/>
      <c r="J95" s="624"/>
      <c r="K95" s="624"/>
      <c r="L95" s="624"/>
      <c r="M95" s="624"/>
      <c r="N95" s="624"/>
      <c r="O95" s="673"/>
      <c r="P95" s="673"/>
      <c r="Q95" s="61"/>
    </row>
    <row r="96" spans="1:21" ht="13.5" thickBot="1" x14ac:dyDescent="0.35">
      <c r="A96" s="252"/>
      <c r="B96" s="348"/>
      <c r="C96" s="636" t="s">
        <v>877</v>
      </c>
      <c r="D96" s="620"/>
      <c r="E96" s="321" t="s">
        <v>853</v>
      </c>
      <c r="F96" s="542" t="s">
        <v>461</v>
      </c>
      <c r="G96" s="574">
        <v>751</v>
      </c>
      <c r="H96" s="734">
        <v>445</v>
      </c>
      <c r="I96" s="727">
        <v>1364897.2676923594</v>
      </c>
      <c r="J96" s="727">
        <v>850.41600000000005</v>
      </c>
      <c r="K96" s="727">
        <v>14165</v>
      </c>
      <c r="L96" s="727">
        <v>217500</v>
      </c>
      <c r="M96" s="727">
        <v>53800000</v>
      </c>
      <c r="N96" s="728">
        <v>0</v>
      </c>
      <c r="O96" s="673"/>
      <c r="P96" s="673"/>
      <c r="Q96" s="61"/>
    </row>
    <row r="97" spans="1:17" ht="13" x14ac:dyDescent="0.3">
      <c r="A97" s="252"/>
      <c r="B97" s="348"/>
      <c r="C97" s="619"/>
      <c r="D97" s="620"/>
      <c r="E97" s="321"/>
      <c r="F97" s="542"/>
      <c r="G97" s="624"/>
      <c r="H97" s="624"/>
      <c r="I97" s="624"/>
      <c r="J97" s="624"/>
      <c r="K97" s="624"/>
      <c r="L97" s="624"/>
      <c r="M97" s="624"/>
      <c r="N97" s="624"/>
      <c r="O97" s="673"/>
      <c r="P97" s="673"/>
      <c r="Q97" s="61"/>
    </row>
    <row r="98" spans="1:17" ht="13" x14ac:dyDescent="0.3">
      <c r="A98" s="252"/>
      <c r="B98" s="348"/>
      <c r="C98" s="923" t="s">
        <v>930</v>
      </c>
      <c r="D98" s="671"/>
      <c r="E98" s="671"/>
      <c r="F98" s="671"/>
      <c r="G98" s="671"/>
      <c r="H98" s="671"/>
      <c r="I98" s="671"/>
      <c r="J98" s="671"/>
      <c r="K98" s="671"/>
      <c r="L98" s="671"/>
      <c r="M98" s="671"/>
      <c r="N98" s="671"/>
      <c r="O98" s="673"/>
      <c r="P98" s="673"/>
      <c r="Q98" s="348"/>
    </row>
    <row r="99" spans="1:17" ht="26" x14ac:dyDescent="0.3">
      <c r="A99" s="252"/>
      <c r="B99" s="348"/>
      <c r="C99" s="924"/>
      <c r="D99" s="671"/>
      <c r="E99" s="485" t="s">
        <v>479</v>
      </c>
      <c r="F99" s="485" t="s">
        <v>480</v>
      </c>
      <c r="G99" s="486" t="s">
        <v>481</v>
      </c>
      <c r="H99" s="486"/>
      <c r="I99" s="486"/>
      <c r="J99" s="486"/>
      <c r="K99" s="486"/>
      <c r="L99" s="486"/>
      <c r="M99" s="486"/>
      <c r="N99" s="486"/>
      <c r="O99" s="673"/>
      <c r="P99" s="673"/>
      <c r="Q99" s="348"/>
    </row>
    <row r="100" spans="1:17" ht="13.5" thickBot="1" x14ac:dyDescent="0.35">
      <c r="A100" s="252"/>
      <c r="B100" s="348"/>
      <c r="C100" s="670"/>
      <c r="D100" s="671"/>
      <c r="E100" s="321"/>
      <c r="F100" s="542"/>
      <c r="G100" s="624"/>
      <c r="H100" s="624"/>
      <c r="I100" s="624"/>
      <c r="J100" s="624"/>
      <c r="K100" s="624"/>
      <c r="L100" s="624"/>
      <c r="M100" s="624"/>
      <c r="N100" s="624"/>
      <c r="O100" s="673"/>
      <c r="P100" s="673"/>
      <c r="Q100" s="348"/>
    </row>
    <row r="101" spans="1:17" ht="13" x14ac:dyDescent="0.3">
      <c r="A101" s="252"/>
      <c r="B101" s="348"/>
      <c r="C101" s="738" t="s">
        <v>931</v>
      </c>
      <c r="D101" s="739"/>
      <c r="E101" s="740" t="s">
        <v>932</v>
      </c>
      <c r="F101" s="740" t="s">
        <v>461</v>
      </c>
      <c r="G101" s="615">
        <v>3100</v>
      </c>
      <c r="H101" s="721">
        <v>193</v>
      </c>
      <c r="I101" s="722">
        <v>190872.38920113989</v>
      </c>
      <c r="J101" s="722">
        <v>470</v>
      </c>
      <c r="K101" s="722">
        <v>4482</v>
      </c>
      <c r="L101" s="722">
        <v>39891</v>
      </c>
      <c r="M101" s="722">
        <v>6812000</v>
      </c>
      <c r="N101" s="723">
        <v>0</v>
      </c>
      <c r="O101" s="673"/>
      <c r="P101" s="673"/>
      <c r="Q101" s="348"/>
    </row>
    <row r="102" spans="1:17" ht="13" x14ac:dyDescent="0.3">
      <c r="A102" s="252"/>
      <c r="B102" s="348"/>
      <c r="C102" s="741" t="s">
        <v>891</v>
      </c>
      <c r="D102" s="739"/>
      <c r="E102" s="648" t="s">
        <v>933</v>
      </c>
      <c r="F102" s="740" t="s">
        <v>461</v>
      </c>
      <c r="G102" s="666">
        <v>3101</v>
      </c>
      <c r="H102" s="714">
        <v>196</v>
      </c>
      <c r="I102" s="356">
        <v>38530.776436887754</v>
      </c>
      <c r="J102" s="356">
        <v>134.72399999999999</v>
      </c>
      <c r="K102" s="356">
        <v>1215.8555449999999</v>
      </c>
      <c r="L102" s="356">
        <v>10889.75</v>
      </c>
      <c r="M102" s="356">
        <v>1649000</v>
      </c>
      <c r="N102" s="357">
        <v>0</v>
      </c>
      <c r="O102" s="673"/>
      <c r="P102" s="673"/>
      <c r="Q102" s="348"/>
    </row>
    <row r="103" spans="1:17" ht="13" x14ac:dyDescent="0.3">
      <c r="A103" s="252"/>
      <c r="B103" s="348"/>
      <c r="C103" s="741" t="s">
        <v>889</v>
      </c>
      <c r="D103" s="739"/>
      <c r="E103" s="648" t="s">
        <v>934</v>
      </c>
      <c r="F103" s="740" t="s">
        <v>461</v>
      </c>
      <c r="G103" s="558">
        <v>3102</v>
      </c>
      <c r="H103" s="714">
        <v>175</v>
      </c>
      <c r="I103" s="356">
        <v>93279.401825085719</v>
      </c>
      <c r="J103" s="356">
        <v>41.5</v>
      </c>
      <c r="K103" s="356">
        <v>1394</v>
      </c>
      <c r="L103" s="356">
        <v>19785</v>
      </c>
      <c r="M103" s="356">
        <v>3661000</v>
      </c>
      <c r="N103" s="357">
        <v>0</v>
      </c>
      <c r="O103" s="673"/>
      <c r="P103" s="673"/>
      <c r="Q103" s="348"/>
    </row>
    <row r="104" spans="1:17" ht="13" x14ac:dyDescent="0.3">
      <c r="A104" s="252"/>
      <c r="B104" s="348"/>
      <c r="C104" s="741" t="s">
        <v>890</v>
      </c>
      <c r="D104" s="739"/>
      <c r="E104" s="648" t="s">
        <v>934</v>
      </c>
      <c r="F104" s="740" t="s">
        <v>461</v>
      </c>
      <c r="G104" s="558">
        <v>3103</v>
      </c>
      <c r="H104" s="714">
        <v>154</v>
      </c>
      <c r="I104" s="356">
        <v>84171.711784415587</v>
      </c>
      <c r="J104" s="356">
        <v>0</v>
      </c>
      <c r="K104" s="356">
        <v>248.08600000000001</v>
      </c>
      <c r="L104" s="356">
        <v>12536</v>
      </c>
      <c r="M104" s="356">
        <v>1683000</v>
      </c>
      <c r="N104" s="357">
        <v>0</v>
      </c>
      <c r="O104" s="673"/>
      <c r="P104" s="673"/>
      <c r="Q104" s="348"/>
    </row>
    <row r="105" spans="1:17" ht="25.5" x14ac:dyDescent="0.3">
      <c r="A105" s="252"/>
      <c r="B105" s="348"/>
      <c r="C105" s="738" t="s">
        <v>906</v>
      </c>
      <c r="D105" s="739"/>
      <c r="E105" s="742" t="s">
        <v>935</v>
      </c>
      <c r="F105" s="740" t="s">
        <v>461</v>
      </c>
      <c r="G105" s="634">
        <v>3104</v>
      </c>
      <c r="H105" s="748">
        <v>296</v>
      </c>
      <c r="I105" s="567">
        <v>36575.244017398654</v>
      </c>
      <c r="J105" s="567">
        <v>300.5</v>
      </c>
      <c r="K105" s="567">
        <v>1769</v>
      </c>
      <c r="L105" s="567">
        <v>15334.224</v>
      </c>
      <c r="M105" s="567">
        <v>1208000</v>
      </c>
      <c r="N105" s="568">
        <v>0</v>
      </c>
      <c r="O105" s="673"/>
      <c r="P105" s="673"/>
      <c r="Q105" s="348"/>
    </row>
    <row r="106" spans="1:17" ht="13" x14ac:dyDescent="0.3">
      <c r="A106" s="252"/>
      <c r="B106" s="348"/>
      <c r="C106" s="738" t="s">
        <v>936</v>
      </c>
      <c r="D106" s="739"/>
      <c r="E106" s="648" t="s">
        <v>937</v>
      </c>
      <c r="F106" s="740" t="s">
        <v>461</v>
      </c>
      <c r="G106" s="616">
        <v>3105</v>
      </c>
      <c r="H106" s="748">
        <v>373</v>
      </c>
      <c r="I106" s="567">
        <v>75844.896296514766</v>
      </c>
      <c r="J106" s="567">
        <v>1672</v>
      </c>
      <c r="K106" s="567">
        <v>7394</v>
      </c>
      <c r="L106" s="567">
        <v>39000</v>
      </c>
      <c r="M106" s="567">
        <v>3649000</v>
      </c>
      <c r="N106" s="568">
        <v>0</v>
      </c>
      <c r="O106" s="736"/>
      <c r="P106" s="736"/>
      <c r="Q106" s="348"/>
    </row>
    <row r="107" spans="1:17" ht="13" x14ac:dyDescent="0.3">
      <c r="A107" s="252"/>
      <c r="B107" s="348"/>
      <c r="C107" s="741" t="s">
        <v>938</v>
      </c>
      <c r="D107" s="739"/>
      <c r="E107" s="648"/>
      <c r="F107" s="740"/>
      <c r="G107" s="743">
        <v>31051</v>
      </c>
      <c r="H107" s="748">
        <v>151</v>
      </c>
      <c r="I107" s="567">
        <v>74509.745533311288</v>
      </c>
      <c r="J107" s="567">
        <v>1142.8265000000001</v>
      </c>
      <c r="K107" s="567">
        <v>4516</v>
      </c>
      <c r="L107" s="567">
        <v>38346.5</v>
      </c>
      <c r="M107" s="567">
        <v>1632000</v>
      </c>
      <c r="N107" s="568">
        <v>0</v>
      </c>
      <c r="O107" s="736"/>
      <c r="P107" s="736"/>
      <c r="Q107" s="348"/>
    </row>
    <row r="108" spans="1:17" ht="13" x14ac:dyDescent="0.3">
      <c r="A108" s="252"/>
      <c r="B108" s="348"/>
      <c r="C108" s="738" t="s">
        <v>939</v>
      </c>
      <c r="D108" s="739"/>
      <c r="E108" s="648" t="s">
        <v>940</v>
      </c>
      <c r="F108" s="740" t="s">
        <v>461</v>
      </c>
      <c r="G108" s="616">
        <v>3106</v>
      </c>
      <c r="H108" s="748">
        <v>347</v>
      </c>
      <c r="I108" s="567">
        <v>17334.519119942353</v>
      </c>
      <c r="J108" s="567">
        <v>220</v>
      </c>
      <c r="K108" s="567">
        <v>1366</v>
      </c>
      <c r="L108" s="567">
        <v>7185</v>
      </c>
      <c r="M108" s="567">
        <v>870000</v>
      </c>
      <c r="N108" s="568">
        <v>0</v>
      </c>
      <c r="O108" s="736"/>
      <c r="P108" s="736"/>
      <c r="Q108" s="348"/>
    </row>
    <row r="109" spans="1:17" ht="13.5" thickBot="1" x14ac:dyDescent="0.35">
      <c r="A109" s="252"/>
      <c r="B109" s="348"/>
      <c r="C109" s="741" t="s">
        <v>941</v>
      </c>
      <c r="D109" s="739"/>
      <c r="E109" s="648"/>
      <c r="F109" s="740"/>
      <c r="G109" s="744">
        <v>31061</v>
      </c>
      <c r="H109" s="749">
        <v>144</v>
      </c>
      <c r="I109" s="732">
        <v>15744.189976388889</v>
      </c>
      <c r="J109" s="732">
        <v>130.25</v>
      </c>
      <c r="K109" s="732">
        <v>959</v>
      </c>
      <c r="L109" s="732">
        <v>8634.5</v>
      </c>
      <c r="M109" s="732">
        <v>330000</v>
      </c>
      <c r="N109" s="733">
        <v>0</v>
      </c>
      <c r="O109" s="736"/>
      <c r="P109" s="736"/>
      <c r="Q109" s="348"/>
    </row>
    <row r="110" spans="1:17" ht="13" x14ac:dyDescent="0.3">
      <c r="A110" s="252"/>
      <c r="B110" s="348"/>
      <c r="C110" s="738"/>
      <c r="D110" s="739"/>
      <c r="E110" s="740"/>
      <c r="F110" s="740"/>
      <c r="G110" s="268"/>
      <c r="H110" s="750"/>
      <c r="I110" s="751"/>
      <c r="J110" s="751"/>
      <c r="K110" s="751"/>
      <c r="L110" s="751"/>
      <c r="M110" s="751"/>
      <c r="N110" s="751"/>
      <c r="O110" s="736"/>
      <c r="P110" s="736"/>
      <c r="Q110" s="348"/>
    </row>
    <row r="111" spans="1:17" ht="13" x14ac:dyDescent="0.3">
      <c r="A111" s="252"/>
      <c r="B111" s="348"/>
      <c r="C111" s="738"/>
      <c r="D111" s="739"/>
      <c r="E111" s="740"/>
      <c r="F111" s="740"/>
      <c r="G111" s="268"/>
      <c r="H111" s="750"/>
      <c r="I111" s="751"/>
      <c r="J111" s="751"/>
      <c r="K111" s="751"/>
      <c r="L111" s="751"/>
      <c r="M111" s="751"/>
      <c r="N111" s="751"/>
      <c r="O111" s="736"/>
      <c r="P111" s="736"/>
      <c r="Q111" s="348"/>
    </row>
    <row r="112" spans="1:17" ht="13" x14ac:dyDescent="0.3">
      <c r="A112" s="252"/>
      <c r="B112" s="348"/>
      <c r="C112" s="923" t="s">
        <v>942</v>
      </c>
      <c r="D112" s="739"/>
      <c r="E112" s="740"/>
      <c r="F112" s="740"/>
      <c r="G112" s="268"/>
      <c r="H112" s="750"/>
      <c r="I112" s="751"/>
      <c r="J112" s="751"/>
      <c r="K112" s="751"/>
      <c r="L112" s="751"/>
      <c r="M112" s="751"/>
      <c r="N112" s="751"/>
      <c r="O112" s="736"/>
      <c r="P112" s="736"/>
      <c r="Q112" s="348"/>
    </row>
    <row r="113" spans="1:17" ht="26" x14ac:dyDescent="0.3">
      <c r="A113" s="252"/>
      <c r="B113" s="348"/>
      <c r="C113" s="924"/>
      <c r="D113" s="739"/>
      <c r="E113" s="485" t="s">
        <v>479</v>
      </c>
      <c r="F113" s="485" t="s">
        <v>480</v>
      </c>
      <c r="G113" s="486" t="s">
        <v>481</v>
      </c>
      <c r="H113" s="750"/>
      <c r="I113" s="751"/>
      <c r="J113" s="751"/>
      <c r="K113" s="751"/>
      <c r="L113" s="751"/>
      <c r="M113" s="751"/>
      <c r="N113" s="751"/>
      <c r="O113" s="736"/>
      <c r="P113" s="736"/>
      <c r="Q113" s="348"/>
    </row>
    <row r="114" spans="1:17" ht="13" x14ac:dyDescent="0.3">
      <c r="A114" s="252"/>
      <c r="B114" s="348"/>
      <c r="C114" s="738"/>
      <c r="D114" s="739"/>
      <c r="E114" s="740"/>
      <c r="F114" s="740"/>
      <c r="G114" s="268"/>
      <c r="H114" s="750"/>
      <c r="I114" s="751"/>
      <c r="J114" s="751"/>
      <c r="K114" s="751"/>
      <c r="L114" s="751"/>
      <c r="M114" s="751"/>
      <c r="N114" s="751"/>
      <c r="O114" s="736"/>
      <c r="P114" s="736"/>
      <c r="Q114" s="348"/>
    </row>
    <row r="115" spans="1:17" ht="13.5" thickBot="1" x14ac:dyDescent="0.35">
      <c r="A115" s="252"/>
      <c r="B115" s="348"/>
      <c r="C115" s="738" t="s">
        <v>943</v>
      </c>
      <c r="D115" s="739"/>
      <c r="E115" s="740"/>
      <c r="F115" s="141"/>
      <c r="G115" s="268"/>
      <c r="H115" s="750"/>
      <c r="I115" s="751"/>
      <c r="J115" s="751"/>
      <c r="K115" s="751"/>
      <c r="L115" s="751"/>
      <c r="M115" s="751"/>
      <c r="N115" s="751"/>
      <c r="O115" s="736"/>
      <c r="P115" s="736"/>
      <c r="Q115" s="348"/>
    </row>
    <row r="116" spans="1:17" ht="13" x14ac:dyDescent="0.3">
      <c r="A116" s="252"/>
      <c r="B116" s="348"/>
      <c r="C116" s="739"/>
      <c r="D116" s="739"/>
      <c r="E116" s="740"/>
      <c r="F116" s="141" t="s">
        <v>46</v>
      </c>
      <c r="G116" s="745">
        <v>3200</v>
      </c>
      <c r="H116" s="721">
        <v>971</v>
      </c>
      <c r="I116" s="722" t="s">
        <v>1017</v>
      </c>
      <c r="J116" s="722" t="s">
        <v>1017</v>
      </c>
      <c r="K116" s="722" t="s">
        <v>1017</v>
      </c>
      <c r="L116" s="722" t="s">
        <v>1017</v>
      </c>
      <c r="M116" s="722" t="s">
        <v>1017</v>
      </c>
      <c r="N116" s="723" t="s">
        <v>1017</v>
      </c>
      <c r="O116" s="736"/>
      <c r="P116" s="736"/>
      <c r="Q116" s="348"/>
    </row>
    <row r="117" spans="1:17" ht="13" x14ac:dyDescent="0.3">
      <c r="A117" s="252"/>
      <c r="B117" s="348"/>
      <c r="C117" s="746" t="s">
        <v>944</v>
      </c>
      <c r="D117" s="739"/>
      <c r="E117" s="740"/>
      <c r="F117" s="209" t="s">
        <v>46</v>
      </c>
      <c r="G117" s="512">
        <v>3201</v>
      </c>
      <c r="H117" s="748">
        <v>234</v>
      </c>
      <c r="I117" s="567">
        <v>148952.5443273077</v>
      </c>
      <c r="J117" s="567">
        <v>0</v>
      </c>
      <c r="K117" s="567">
        <v>2150</v>
      </c>
      <c r="L117" s="567">
        <v>18809.75</v>
      </c>
      <c r="M117" s="567">
        <v>5448000</v>
      </c>
      <c r="N117" s="568">
        <v>0</v>
      </c>
      <c r="O117" s="736"/>
      <c r="P117" s="736"/>
      <c r="Q117" s="348"/>
    </row>
    <row r="118" spans="1:17" ht="13.5" thickBot="1" x14ac:dyDescent="0.35">
      <c r="A118" s="252"/>
      <c r="B118" s="348"/>
      <c r="C118" s="746" t="s">
        <v>945</v>
      </c>
      <c r="D118" s="739"/>
      <c r="E118" s="740"/>
      <c r="F118" s="209" t="s">
        <v>46</v>
      </c>
      <c r="G118" s="617">
        <v>3202</v>
      </c>
      <c r="H118" s="749">
        <v>170</v>
      </c>
      <c r="I118" s="732">
        <v>90291.447493294108</v>
      </c>
      <c r="J118" s="732">
        <v>207.75</v>
      </c>
      <c r="K118" s="732">
        <v>4572.5</v>
      </c>
      <c r="L118" s="732">
        <v>22771.5</v>
      </c>
      <c r="M118" s="732">
        <v>5623000</v>
      </c>
      <c r="N118" s="733">
        <v>0</v>
      </c>
      <c r="O118" s="736"/>
      <c r="P118" s="736"/>
      <c r="Q118" s="348"/>
    </row>
    <row r="119" spans="1:17" ht="13" x14ac:dyDescent="0.3">
      <c r="A119" s="252"/>
      <c r="B119" s="348"/>
      <c r="C119" s="746"/>
      <c r="D119" s="739"/>
      <c r="E119" s="740"/>
      <c r="F119" s="209"/>
      <c r="G119" s="268"/>
      <c r="H119" s="750"/>
      <c r="I119" s="751"/>
      <c r="J119" s="751"/>
      <c r="K119" s="751"/>
      <c r="L119" s="751"/>
      <c r="M119" s="751"/>
      <c r="N119" s="751"/>
      <c r="O119" s="736"/>
      <c r="P119" s="736"/>
      <c r="Q119" s="348"/>
    </row>
    <row r="120" spans="1:17" ht="13" x14ac:dyDescent="0.3">
      <c r="A120" s="252"/>
      <c r="B120" s="348"/>
      <c r="C120" s="746"/>
      <c r="D120" s="739"/>
      <c r="E120" s="740"/>
      <c r="F120" s="209"/>
      <c r="G120" s="268"/>
      <c r="H120" s="750"/>
      <c r="I120" s="751"/>
      <c r="J120" s="751"/>
      <c r="K120" s="751"/>
      <c r="L120" s="751"/>
      <c r="M120" s="751"/>
      <c r="N120" s="751"/>
      <c r="O120" s="736"/>
      <c r="P120" s="736"/>
      <c r="Q120" s="348"/>
    </row>
    <row r="121" spans="1:17" ht="13" x14ac:dyDescent="0.3">
      <c r="A121" s="252"/>
      <c r="B121" s="348"/>
      <c r="C121" s="923" t="s">
        <v>946</v>
      </c>
      <c r="D121" s="739"/>
      <c r="E121" s="740"/>
      <c r="F121" s="61"/>
      <c r="G121" s="61"/>
      <c r="H121" s="750"/>
      <c r="I121" s="751"/>
      <c r="J121" s="751"/>
      <c r="K121" s="751"/>
      <c r="L121" s="751"/>
      <c r="M121" s="751"/>
      <c r="N121" s="751"/>
      <c r="O121" s="736"/>
      <c r="P121" s="736"/>
      <c r="Q121" s="348"/>
    </row>
    <row r="122" spans="1:17" ht="13" x14ac:dyDescent="0.3">
      <c r="A122" s="252"/>
      <c r="B122" s="348"/>
      <c r="C122" s="924"/>
      <c r="D122" s="739"/>
      <c r="E122" s="740"/>
      <c r="F122" s="209"/>
      <c r="G122" s="486"/>
      <c r="H122" s="750"/>
      <c r="I122" s="751"/>
      <c r="J122" s="751"/>
      <c r="K122" s="751"/>
      <c r="L122" s="751"/>
      <c r="M122" s="751"/>
      <c r="N122" s="751"/>
      <c r="O122" s="736"/>
      <c r="P122" s="736"/>
      <c r="Q122" s="348"/>
    </row>
    <row r="123" spans="1:17" ht="26.5" thickBot="1" x14ac:dyDescent="0.35">
      <c r="A123" s="252"/>
      <c r="B123" s="348"/>
      <c r="C123" s="746"/>
      <c r="D123" s="739"/>
      <c r="E123" s="740"/>
      <c r="F123" s="209"/>
      <c r="G123" s="486" t="s">
        <v>481</v>
      </c>
      <c r="H123" s="750"/>
      <c r="I123" s="751"/>
      <c r="J123" s="751"/>
      <c r="K123" s="751"/>
      <c r="L123" s="751"/>
      <c r="M123" s="751"/>
      <c r="N123" s="751"/>
      <c r="O123" s="736"/>
      <c r="P123" s="736"/>
      <c r="Q123" s="348"/>
    </row>
    <row r="124" spans="1:17" ht="13" x14ac:dyDescent="0.3">
      <c r="A124" s="252"/>
      <c r="B124" s="348"/>
      <c r="C124" s="741" t="s">
        <v>947</v>
      </c>
      <c r="D124" s="739"/>
      <c r="E124" s="740"/>
      <c r="F124" s="141" t="s">
        <v>46</v>
      </c>
      <c r="G124" s="615">
        <v>3203</v>
      </c>
      <c r="H124" s="721">
        <v>247</v>
      </c>
      <c r="I124" s="722">
        <v>392678.87984776427</v>
      </c>
      <c r="J124" s="722">
        <v>74.144750000000002</v>
      </c>
      <c r="K124" s="722">
        <v>1460.5</v>
      </c>
      <c r="L124" s="722">
        <v>22378.75</v>
      </c>
      <c r="M124" s="722">
        <v>57270000</v>
      </c>
      <c r="N124" s="723">
        <v>0</v>
      </c>
      <c r="O124" s="736"/>
      <c r="P124" s="736"/>
      <c r="Q124" s="348"/>
    </row>
    <row r="125" spans="1:17" ht="13" x14ac:dyDescent="0.3">
      <c r="A125" s="252"/>
      <c r="B125" s="348"/>
      <c r="C125" s="747" t="s">
        <v>948</v>
      </c>
      <c r="D125" s="739"/>
      <c r="E125" s="740"/>
      <c r="F125" s="141" t="s">
        <v>46</v>
      </c>
      <c r="G125" s="512">
        <v>3204</v>
      </c>
      <c r="H125" s="748">
        <v>424</v>
      </c>
      <c r="I125" s="567" t="s">
        <v>1017</v>
      </c>
      <c r="J125" s="567" t="s">
        <v>1017</v>
      </c>
      <c r="K125" s="567" t="s">
        <v>1017</v>
      </c>
      <c r="L125" s="567" t="s">
        <v>1017</v>
      </c>
      <c r="M125" s="567" t="s">
        <v>1017</v>
      </c>
      <c r="N125" s="568" t="s">
        <v>1017</v>
      </c>
      <c r="O125" s="736"/>
      <c r="P125" s="736"/>
      <c r="Q125" s="348"/>
    </row>
    <row r="126" spans="1:17" ht="13" x14ac:dyDescent="0.3">
      <c r="A126" s="252"/>
      <c r="B126" s="348"/>
      <c r="C126" s="747" t="s">
        <v>949</v>
      </c>
      <c r="D126" s="348"/>
      <c r="E126" s="348"/>
      <c r="F126" s="141" t="s">
        <v>46</v>
      </c>
      <c r="G126" s="616">
        <v>3205</v>
      </c>
      <c r="H126" s="748">
        <v>425</v>
      </c>
      <c r="I126" s="567" t="s">
        <v>1017</v>
      </c>
      <c r="J126" s="567" t="s">
        <v>1017</v>
      </c>
      <c r="K126" s="567" t="s">
        <v>1017</v>
      </c>
      <c r="L126" s="567" t="s">
        <v>1017</v>
      </c>
      <c r="M126" s="567" t="s">
        <v>1017</v>
      </c>
      <c r="N126" s="568" t="s">
        <v>1017</v>
      </c>
      <c r="O126" s="736"/>
      <c r="P126" s="736"/>
      <c r="Q126" s="348"/>
    </row>
    <row r="127" spans="1:17" ht="13.5" thickBot="1" x14ac:dyDescent="0.35">
      <c r="A127" s="252"/>
      <c r="B127" s="348"/>
      <c r="C127" s="747" t="s">
        <v>950</v>
      </c>
      <c r="D127" s="348"/>
      <c r="E127" s="348"/>
      <c r="F127" s="141" t="s">
        <v>46</v>
      </c>
      <c r="G127" s="617">
        <v>3206</v>
      </c>
      <c r="H127" s="749">
        <v>397</v>
      </c>
      <c r="I127" s="732" t="s">
        <v>1017</v>
      </c>
      <c r="J127" s="732" t="s">
        <v>1017</v>
      </c>
      <c r="K127" s="732" t="s">
        <v>1017</v>
      </c>
      <c r="L127" s="732" t="s">
        <v>1017</v>
      </c>
      <c r="M127" s="732" t="s">
        <v>1017</v>
      </c>
      <c r="N127" s="733" t="s">
        <v>1017</v>
      </c>
      <c r="O127" s="736"/>
      <c r="P127" s="736"/>
      <c r="Q127" s="348"/>
    </row>
    <row r="128" spans="1:17" ht="13" x14ac:dyDescent="0.3">
      <c r="A128" s="252"/>
      <c r="B128" s="348"/>
      <c r="C128" s="626"/>
      <c r="D128" s="348"/>
      <c r="E128" s="348"/>
      <c r="F128" s="348"/>
      <c r="G128" s="664"/>
      <c r="H128" s="664"/>
      <c r="I128" s="664"/>
      <c r="J128" s="664"/>
      <c r="K128" s="664"/>
      <c r="L128" s="664"/>
      <c r="M128" s="664"/>
      <c r="N128" s="664"/>
      <c r="O128" s="665"/>
      <c r="P128" s="348"/>
      <c r="Q128" s="348"/>
    </row>
    <row r="129" spans="1:17" x14ac:dyDescent="0.25">
      <c r="A129" s="252"/>
      <c r="B129" s="348"/>
      <c r="C129" s="102" t="s">
        <v>745</v>
      </c>
      <c r="D129" s="70"/>
      <c r="E129" s="70"/>
      <c r="F129" s="70"/>
      <c r="G129" s="70"/>
      <c r="H129" s="70"/>
      <c r="I129" s="70"/>
      <c r="J129" s="70"/>
      <c r="K129" s="70"/>
      <c r="L129" s="70"/>
      <c r="M129" s="70"/>
      <c r="N129" s="70"/>
      <c r="O129" s="70"/>
      <c r="P129" s="70"/>
      <c r="Q129" s="72"/>
    </row>
    <row r="130" spans="1:17" ht="27.75" customHeight="1" x14ac:dyDescent="0.25">
      <c r="A130" s="252"/>
      <c r="B130" s="348"/>
      <c r="C130" s="925" t="s">
        <v>865</v>
      </c>
      <c r="D130" s="925"/>
      <c r="E130" s="925"/>
      <c r="F130" s="925"/>
      <c r="G130" s="925"/>
      <c r="H130" s="925"/>
      <c r="I130" s="925"/>
      <c r="J130" s="925"/>
      <c r="K130" s="925"/>
      <c r="L130" s="925"/>
      <c r="M130" s="925"/>
      <c r="N130" s="925"/>
      <c r="O130" s="925"/>
      <c r="P130" s="925"/>
      <c r="Q130" s="72"/>
    </row>
    <row r="131" spans="1:17" x14ac:dyDescent="0.25">
      <c r="A131" s="252"/>
      <c r="B131" s="348"/>
      <c r="C131" s="108" t="s">
        <v>866</v>
      </c>
      <c r="D131" s="102"/>
      <c r="E131" s="102"/>
      <c r="F131" s="102"/>
      <c r="G131" s="70"/>
      <c r="H131" s="70"/>
      <c r="I131" s="70"/>
      <c r="J131" s="70"/>
      <c r="K131" s="70"/>
      <c r="L131" s="70"/>
      <c r="M131" s="70"/>
      <c r="N131" s="70"/>
      <c r="O131" s="70"/>
      <c r="P131" s="70"/>
      <c r="Q131" s="72"/>
    </row>
    <row r="132" spans="1:17" x14ac:dyDescent="0.25">
      <c r="A132" s="61"/>
      <c r="B132" s="61"/>
      <c r="C132" s="61"/>
      <c r="D132" s="61"/>
      <c r="E132" s="61"/>
      <c r="F132" s="61"/>
      <c r="G132" s="61"/>
      <c r="H132" s="61"/>
      <c r="I132" s="61"/>
      <c r="J132" s="61"/>
      <c r="K132" s="61"/>
      <c r="L132" s="61"/>
      <c r="M132" s="61"/>
      <c r="N132" s="61"/>
      <c r="O132" s="61"/>
      <c r="P132" s="61"/>
      <c r="Q132" s="61"/>
    </row>
    <row r="133" spans="1:17" hidden="1" x14ac:dyDescent="0.25"/>
    <row r="134" spans="1:17" ht="14" hidden="1" x14ac:dyDescent="0.3">
      <c r="C134" s="578" t="s">
        <v>54</v>
      </c>
      <c r="D134" s="61"/>
      <c r="E134" s="61" t="s">
        <v>55</v>
      </c>
    </row>
    <row r="135" spans="1:17" ht="14" hidden="1" x14ac:dyDescent="0.3">
      <c r="C135" s="578" t="s">
        <v>56</v>
      </c>
      <c r="D135" s="61"/>
      <c r="E135" s="61" t="s">
        <v>57</v>
      </c>
    </row>
    <row r="136" spans="1:17" ht="14" hidden="1" x14ac:dyDescent="0.3">
      <c r="C136" s="578" t="s">
        <v>58</v>
      </c>
      <c r="D136" s="61"/>
      <c r="E136" s="61" t="s">
        <v>59</v>
      </c>
    </row>
    <row r="137" spans="1:17" ht="14" hidden="1" x14ac:dyDescent="0.3">
      <c r="C137" s="578" t="s">
        <v>60</v>
      </c>
      <c r="D137" s="61"/>
      <c r="E137" s="61" t="s">
        <v>61</v>
      </c>
    </row>
    <row r="138" spans="1:17" ht="14" hidden="1" x14ac:dyDescent="0.3">
      <c r="C138" s="578" t="s">
        <v>62</v>
      </c>
      <c r="D138" s="61"/>
      <c r="E138" s="61" t="s">
        <v>63</v>
      </c>
    </row>
    <row r="139" spans="1:17" ht="14" hidden="1" x14ac:dyDescent="0.3">
      <c r="C139" s="578" t="s">
        <v>64</v>
      </c>
      <c r="D139" s="61"/>
      <c r="E139" s="61" t="s">
        <v>65</v>
      </c>
    </row>
    <row r="140" spans="1:17" ht="14" hidden="1" x14ac:dyDescent="0.3">
      <c r="C140" s="578" t="s">
        <v>66</v>
      </c>
      <c r="D140" s="61"/>
      <c r="E140" s="61" t="s">
        <v>67</v>
      </c>
    </row>
    <row r="141" spans="1:17" ht="14" hidden="1" x14ac:dyDescent="0.3">
      <c r="C141" s="578" t="s">
        <v>68</v>
      </c>
      <c r="D141" s="61"/>
      <c r="E141" s="61" t="s">
        <v>69</v>
      </c>
    </row>
    <row r="142" spans="1:17" ht="14" hidden="1" x14ac:dyDescent="0.3">
      <c r="C142" s="578" t="s">
        <v>70</v>
      </c>
      <c r="D142" s="61"/>
      <c r="E142" s="61" t="s">
        <v>71</v>
      </c>
    </row>
    <row r="143" spans="1:17" ht="14" hidden="1" x14ac:dyDescent="0.3">
      <c r="C143" s="578" t="s">
        <v>72</v>
      </c>
      <c r="D143" s="61"/>
      <c r="E143" s="61" t="s">
        <v>73</v>
      </c>
    </row>
    <row r="144" spans="1:17" ht="14" hidden="1" x14ac:dyDescent="0.3">
      <c r="C144" s="578" t="s">
        <v>74</v>
      </c>
      <c r="D144" s="61"/>
      <c r="E144" s="61" t="s">
        <v>75</v>
      </c>
    </row>
    <row r="145" spans="3:5" ht="14" hidden="1" x14ac:dyDescent="0.3">
      <c r="C145" s="578" t="s">
        <v>76</v>
      </c>
      <c r="D145" s="61"/>
      <c r="E145" s="61" t="s">
        <v>77</v>
      </c>
    </row>
    <row r="146" spans="3:5" ht="14" hidden="1" x14ac:dyDescent="0.3">
      <c r="C146" s="579" t="s">
        <v>78</v>
      </c>
      <c r="D146" s="580"/>
      <c r="E146" s="580" t="s">
        <v>79</v>
      </c>
    </row>
    <row r="147" spans="3:5" ht="14" hidden="1" x14ac:dyDescent="0.3">
      <c r="C147" s="581" t="s">
        <v>80</v>
      </c>
      <c r="D147" s="582"/>
      <c r="E147" s="582" t="s">
        <v>81</v>
      </c>
    </row>
    <row r="148" spans="3:5" ht="14" hidden="1" x14ac:dyDescent="0.3">
      <c r="C148" s="578" t="s">
        <v>82</v>
      </c>
      <c r="D148" s="61"/>
      <c r="E148" s="61" t="s">
        <v>83</v>
      </c>
    </row>
    <row r="149" spans="3:5" ht="14" hidden="1" x14ac:dyDescent="0.3">
      <c r="C149" s="578" t="s">
        <v>84</v>
      </c>
      <c r="D149" s="61"/>
      <c r="E149" s="61" t="s">
        <v>85</v>
      </c>
    </row>
    <row r="150" spans="3:5" ht="14" hidden="1" x14ac:dyDescent="0.3">
      <c r="C150" s="578" t="s">
        <v>86</v>
      </c>
      <c r="D150" s="61"/>
      <c r="E150" s="61" t="s">
        <v>87</v>
      </c>
    </row>
    <row r="151" spans="3:5" ht="14" hidden="1" x14ac:dyDescent="0.3">
      <c r="C151" s="578" t="s">
        <v>88</v>
      </c>
      <c r="D151" s="61"/>
      <c r="E151" s="61" t="s">
        <v>89</v>
      </c>
    </row>
    <row r="152" spans="3:5" ht="14" hidden="1" x14ac:dyDescent="0.3">
      <c r="C152" s="578" t="s">
        <v>90</v>
      </c>
      <c r="D152" s="61"/>
      <c r="E152" s="61" t="s">
        <v>91</v>
      </c>
    </row>
    <row r="153" spans="3:5" ht="14" hidden="1" x14ac:dyDescent="0.3">
      <c r="C153" s="578" t="s">
        <v>92</v>
      </c>
      <c r="D153" s="61"/>
      <c r="E153" s="61" t="s">
        <v>93</v>
      </c>
    </row>
    <row r="154" spans="3:5" ht="14" hidden="1" x14ac:dyDescent="0.3">
      <c r="C154" s="578" t="s">
        <v>94</v>
      </c>
      <c r="D154" s="61"/>
      <c r="E154" s="61" t="s">
        <v>95</v>
      </c>
    </row>
    <row r="155" spans="3:5" ht="14" hidden="1" x14ac:dyDescent="0.3">
      <c r="C155" s="578" t="s">
        <v>96</v>
      </c>
      <c r="D155" s="61"/>
      <c r="E155" s="61" t="s">
        <v>97</v>
      </c>
    </row>
    <row r="156" spans="3:5" ht="14" hidden="1" x14ac:dyDescent="0.3">
      <c r="C156" s="578" t="s">
        <v>98</v>
      </c>
      <c r="D156" s="61"/>
      <c r="E156" s="61" t="s">
        <v>99</v>
      </c>
    </row>
    <row r="157" spans="3:5" ht="14" hidden="1" x14ac:dyDescent="0.3">
      <c r="C157" s="578" t="s">
        <v>100</v>
      </c>
      <c r="D157" s="61"/>
      <c r="E157" s="61" t="s">
        <v>101</v>
      </c>
    </row>
    <row r="158" spans="3:5" ht="14" hidden="1" x14ac:dyDescent="0.3">
      <c r="C158" s="578" t="s">
        <v>102</v>
      </c>
      <c r="D158" s="61"/>
      <c r="E158" s="61" t="s">
        <v>103</v>
      </c>
    </row>
    <row r="159" spans="3:5" ht="14" hidden="1" x14ac:dyDescent="0.3">
      <c r="C159" s="578" t="s">
        <v>104</v>
      </c>
      <c r="D159" s="61"/>
      <c r="E159" s="61" t="s">
        <v>105</v>
      </c>
    </row>
    <row r="160" spans="3:5" ht="14" hidden="1" x14ac:dyDescent="0.3">
      <c r="C160" s="578" t="s">
        <v>106</v>
      </c>
      <c r="D160" s="61"/>
      <c r="E160" s="61" t="s">
        <v>107</v>
      </c>
    </row>
    <row r="161" spans="3:5" ht="14" hidden="1" x14ac:dyDescent="0.3">
      <c r="C161" s="578" t="s">
        <v>108</v>
      </c>
      <c r="D161" s="61"/>
      <c r="E161" s="61" t="s">
        <v>109</v>
      </c>
    </row>
    <row r="162" spans="3:5" ht="14" hidden="1" x14ac:dyDescent="0.3">
      <c r="C162" s="578" t="s">
        <v>110</v>
      </c>
      <c r="D162" s="61"/>
      <c r="E162" s="61" t="s">
        <v>111</v>
      </c>
    </row>
    <row r="163" spans="3:5" ht="14" hidden="1" x14ac:dyDescent="0.3">
      <c r="C163" s="578" t="s">
        <v>112</v>
      </c>
      <c r="D163" s="61"/>
      <c r="E163" s="61" t="s">
        <v>113</v>
      </c>
    </row>
    <row r="164" spans="3:5" ht="14" hidden="1" x14ac:dyDescent="0.3">
      <c r="C164" s="578" t="s">
        <v>114</v>
      </c>
      <c r="D164" s="61"/>
      <c r="E164" s="61" t="s">
        <v>115</v>
      </c>
    </row>
    <row r="165" spans="3:5" ht="14" hidden="1" x14ac:dyDescent="0.3">
      <c r="C165" s="578" t="s">
        <v>116</v>
      </c>
      <c r="D165" s="61"/>
      <c r="E165" s="61" t="s">
        <v>117</v>
      </c>
    </row>
    <row r="166" spans="3:5" ht="14" hidden="1" x14ac:dyDescent="0.3">
      <c r="C166" s="578" t="s">
        <v>118</v>
      </c>
      <c r="D166" s="61"/>
      <c r="E166" s="61" t="s">
        <v>119</v>
      </c>
    </row>
    <row r="167" spans="3:5" ht="14" hidden="1" x14ac:dyDescent="0.3">
      <c r="C167" s="578" t="s">
        <v>120</v>
      </c>
      <c r="D167" s="61"/>
      <c r="E167" s="61" t="s">
        <v>121</v>
      </c>
    </row>
    <row r="168" spans="3:5" ht="14" hidden="1" x14ac:dyDescent="0.3">
      <c r="C168" s="578" t="s">
        <v>122</v>
      </c>
      <c r="D168" s="61"/>
      <c r="E168" s="61" t="s">
        <v>123</v>
      </c>
    </row>
    <row r="169" spans="3:5" ht="14" hidden="1" x14ac:dyDescent="0.3">
      <c r="C169" s="578" t="s">
        <v>124</v>
      </c>
      <c r="D169" s="61"/>
      <c r="E169" s="61" t="s">
        <v>125</v>
      </c>
    </row>
    <row r="170" spans="3:5" ht="14" hidden="1" x14ac:dyDescent="0.3">
      <c r="C170" s="578" t="s">
        <v>126</v>
      </c>
      <c r="D170" s="61"/>
      <c r="E170" s="61" t="s">
        <v>127</v>
      </c>
    </row>
    <row r="171" spans="3:5" ht="14" hidden="1" x14ac:dyDescent="0.3">
      <c r="C171" s="578" t="s">
        <v>128</v>
      </c>
      <c r="D171" s="61"/>
      <c r="E171" s="61" t="s">
        <v>129</v>
      </c>
    </row>
    <row r="172" spans="3:5" ht="14" hidden="1" x14ac:dyDescent="0.3">
      <c r="C172" s="578" t="s">
        <v>130</v>
      </c>
      <c r="D172" s="61"/>
      <c r="E172" s="61" t="s">
        <v>131</v>
      </c>
    </row>
    <row r="173" spans="3:5" ht="14" hidden="1" x14ac:dyDescent="0.3">
      <c r="C173" s="578" t="s">
        <v>132</v>
      </c>
      <c r="D173" s="61"/>
      <c r="E173" s="61" t="s">
        <v>133</v>
      </c>
    </row>
    <row r="174" spans="3:5" ht="14" hidden="1" x14ac:dyDescent="0.3">
      <c r="C174" s="578" t="s">
        <v>134</v>
      </c>
      <c r="D174" s="61"/>
      <c r="E174" s="61" t="s">
        <v>135</v>
      </c>
    </row>
    <row r="175" spans="3:5" ht="14" hidden="1" x14ac:dyDescent="0.3">
      <c r="C175" s="578" t="s">
        <v>136</v>
      </c>
      <c r="D175" s="61"/>
      <c r="E175" s="61" t="s">
        <v>161</v>
      </c>
    </row>
    <row r="176" spans="3:5" ht="14" hidden="1" x14ac:dyDescent="0.3">
      <c r="C176" s="578" t="s">
        <v>162</v>
      </c>
      <c r="D176" s="61"/>
      <c r="E176" s="61" t="s">
        <v>163</v>
      </c>
    </row>
    <row r="177" spans="3:5" ht="14" hidden="1" x14ac:dyDescent="0.3">
      <c r="C177" s="578" t="s">
        <v>164</v>
      </c>
      <c r="D177" s="61"/>
      <c r="E177" s="61" t="s">
        <v>165</v>
      </c>
    </row>
    <row r="178" spans="3:5" ht="14" hidden="1" x14ac:dyDescent="0.3">
      <c r="C178" s="578" t="s">
        <v>166</v>
      </c>
      <c r="D178" s="61"/>
      <c r="E178" s="61" t="s">
        <v>167</v>
      </c>
    </row>
    <row r="179" spans="3:5" ht="14" hidden="1" x14ac:dyDescent="0.3">
      <c r="C179" s="578" t="s">
        <v>168</v>
      </c>
      <c r="D179" s="61"/>
      <c r="E179" s="61" t="s">
        <v>169</v>
      </c>
    </row>
    <row r="180" spans="3:5" ht="14" hidden="1" x14ac:dyDescent="0.3">
      <c r="C180" s="578" t="s">
        <v>170</v>
      </c>
      <c r="D180" s="61"/>
      <c r="E180" s="61" t="s">
        <v>171</v>
      </c>
    </row>
    <row r="181" spans="3:5" ht="14" hidden="1" x14ac:dyDescent="0.3">
      <c r="C181" s="578" t="s">
        <v>172</v>
      </c>
      <c r="D181" s="61"/>
      <c r="E181" s="61" t="s">
        <v>173</v>
      </c>
    </row>
    <row r="182" spans="3:5" ht="14" hidden="1" x14ac:dyDescent="0.3">
      <c r="C182" s="578" t="s">
        <v>174</v>
      </c>
      <c r="D182" s="61"/>
      <c r="E182" s="61" t="s">
        <v>175</v>
      </c>
    </row>
    <row r="183" spans="3:5" ht="14" hidden="1" x14ac:dyDescent="0.3">
      <c r="C183" s="578" t="s">
        <v>176</v>
      </c>
      <c r="D183" s="61"/>
      <c r="E183" s="61" t="s">
        <v>177</v>
      </c>
    </row>
    <row r="184" spans="3:5" ht="14" hidden="1" x14ac:dyDescent="0.3">
      <c r="C184" s="578" t="s">
        <v>178</v>
      </c>
      <c r="D184" s="61"/>
      <c r="E184" s="61" t="s">
        <v>179</v>
      </c>
    </row>
    <row r="185" spans="3:5" ht="14" hidden="1" x14ac:dyDescent="0.3">
      <c r="C185" s="578" t="s">
        <v>180</v>
      </c>
      <c r="D185" s="61"/>
      <c r="E185" s="61" t="s">
        <v>181</v>
      </c>
    </row>
    <row r="186" spans="3:5" ht="14" hidden="1" x14ac:dyDescent="0.3">
      <c r="C186" s="578" t="s">
        <v>182</v>
      </c>
      <c r="D186" s="61"/>
      <c r="E186" s="61" t="s">
        <v>183</v>
      </c>
    </row>
    <row r="187" spans="3:5" ht="14" hidden="1" x14ac:dyDescent="0.3">
      <c r="C187" s="578" t="s">
        <v>184</v>
      </c>
      <c r="D187" s="61"/>
      <c r="E187" s="61" t="s">
        <v>185</v>
      </c>
    </row>
    <row r="188" spans="3:5" ht="14" hidden="1" x14ac:dyDescent="0.3">
      <c r="C188" s="578" t="s">
        <v>186</v>
      </c>
      <c r="D188" s="61"/>
      <c r="E188" s="61" t="s">
        <v>187</v>
      </c>
    </row>
    <row r="189" spans="3:5" ht="14" hidden="1" x14ac:dyDescent="0.3">
      <c r="C189" s="578" t="s">
        <v>188</v>
      </c>
      <c r="D189" s="61"/>
      <c r="E189" s="61" t="s">
        <v>189</v>
      </c>
    </row>
    <row r="190" spans="3:5" ht="14" hidden="1" x14ac:dyDescent="0.3">
      <c r="C190" s="578" t="s">
        <v>190</v>
      </c>
      <c r="D190" s="61"/>
      <c r="E190" s="61" t="s">
        <v>191</v>
      </c>
    </row>
    <row r="191" spans="3:5" ht="14" hidden="1" x14ac:dyDescent="0.3">
      <c r="C191" s="578" t="s">
        <v>192</v>
      </c>
      <c r="D191" s="61"/>
      <c r="E191" s="61" t="s">
        <v>193</v>
      </c>
    </row>
    <row r="192" spans="3:5" ht="14" hidden="1" x14ac:dyDescent="0.3">
      <c r="C192" s="578" t="s">
        <v>194</v>
      </c>
      <c r="D192" s="61"/>
      <c r="E192" s="61" t="s">
        <v>195</v>
      </c>
    </row>
    <row r="193" spans="3:5" ht="14" hidden="1" x14ac:dyDescent="0.3">
      <c r="C193" s="578" t="s">
        <v>196</v>
      </c>
      <c r="D193" s="61"/>
      <c r="E193" s="61" t="s">
        <v>197</v>
      </c>
    </row>
    <row r="194" spans="3:5" ht="14" hidden="1" x14ac:dyDescent="0.3">
      <c r="C194" s="578" t="s">
        <v>198</v>
      </c>
      <c r="D194" s="61"/>
      <c r="E194" s="61" t="s">
        <v>199</v>
      </c>
    </row>
    <row r="195" spans="3:5" ht="14" hidden="1" x14ac:dyDescent="0.3">
      <c r="C195" s="578" t="s">
        <v>200</v>
      </c>
      <c r="D195" s="61"/>
      <c r="E195" s="61" t="s">
        <v>201</v>
      </c>
    </row>
    <row r="196" spans="3:5" ht="14" hidden="1" x14ac:dyDescent="0.3">
      <c r="C196" s="578" t="s">
        <v>202</v>
      </c>
      <c r="D196" s="61"/>
      <c r="E196" s="61" t="s">
        <v>203</v>
      </c>
    </row>
    <row r="197" spans="3:5" ht="14" hidden="1" x14ac:dyDescent="0.3">
      <c r="C197" s="578" t="s">
        <v>204</v>
      </c>
      <c r="D197" s="61"/>
      <c r="E197" s="61" t="s">
        <v>205</v>
      </c>
    </row>
    <row r="198" spans="3:5" ht="14" hidden="1" x14ac:dyDescent="0.3">
      <c r="C198" s="578" t="s">
        <v>206</v>
      </c>
      <c r="D198" s="61"/>
      <c r="E198" s="61" t="s">
        <v>207</v>
      </c>
    </row>
    <row r="199" spans="3:5" ht="14" hidden="1" x14ac:dyDescent="0.3">
      <c r="C199" s="578" t="s">
        <v>208</v>
      </c>
      <c r="D199" s="61"/>
      <c r="E199" s="61" t="s">
        <v>209</v>
      </c>
    </row>
    <row r="200" spans="3:5" ht="14" hidden="1" x14ac:dyDescent="0.3">
      <c r="C200" s="578" t="s">
        <v>210</v>
      </c>
      <c r="D200" s="61"/>
      <c r="E200" s="61" t="s">
        <v>211</v>
      </c>
    </row>
    <row r="201" spans="3:5" ht="14" hidden="1" x14ac:dyDescent="0.3">
      <c r="C201" s="578" t="s">
        <v>212</v>
      </c>
      <c r="D201" s="61"/>
      <c r="E201" s="61" t="s">
        <v>213</v>
      </c>
    </row>
    <row r="202" spans="3:5" ht="14" hidden="1" x14ac:dyDescent="0.3">
      <c r="C202" s="578" t="s">
        <v>214</v>
      </c>
      <c r="D202" s="61"/>
      <c r="E202" s="61" t="s">
        <v>215</v>
      </c>
    </row>
    <row r="203" spans="3:5" ht="14" hidden="1" x14ac:dyDescent="0.3">
      <c r="C203" s="578" t="s">
        <v>216</v>
      </c>
      <c r="D203" s="61"/>
      <c r="E203" s="61" t="s">
        <v>217</v>
      </c>
    </row>
    <row r="204" spans="3:5" ht="14" hidden="1" x14ac:dyDescent="0.3">
      <c r="C204" s="578" t="s">
        <v>218</v>
      </c>
      <c r="D204" s="61"/>
      <c r="E204" s="61" t="s">
        <v>219</v>
      </c>
    </row>
    <row r="205" spans="3:5" ht="14" hidden="1" x14ac:dyDescent="0.3">
      <c r="C205" s="578" t="s">
        <v>220</v>
      </c>
      <c r="D205" s="61"/>
      <c r="E205" s="61" t="s">
        <v>221</v>
      </c>
    </row>
    <row r="206" spans="3:5" ht="14" hidden="1" x14ac:dyDescent="0.3">
      <c r="C206" s="578" t="s">
        <v>222</v>
      </c>
      <c r="D206" s="61"/>
      <c r="E206" s="61" t="s">
        <v>223</v>
      </c>
    </row>
    <row r="207" spans="3:5" ht="14" hidden="1" x14ac:dyDescent="0.3">
      <c r="C207" s="578" t="s">
        <v>224</v>
      </c>
      <c r="D207" s="61"/>
      <c r="E207" s="61" t="s">
        <v>225</v>
      </c>
    </row>
    <row r="208" spans="3:5" ht="14" hidden="1" x14ac:dyDescent="0.3">
      <c r="C208" s="578" t="s">
        <v>226</v>
      </c>
      <c r="D208" s="61"/>
      <c r="E208" s="61" t="s">
        <v>227</v>
      </c>
    </row>
    <row r="209" spans="3:5" ht="14" hidden="1" x14ac:dyDescent="0.3">
      <c r="C209" s="578" t="s">
        <v>228</v>
      </c>
      <c r="D209" s="61"/>
      <c r="E209" s="61" t="s">
        <v>229</v>
      </c>
    </row>
    <row r="210" spans="3:5" ht="14" hidden="1" x14ac:dyDescent="0.3">
      <c r="C210" s="578" t="s">
        <v>230</v>
      </c>
      <c r="D210" s="61"/>
      <c r="E210" s="61" t="s">
        <v>231</v>
      </c>
    </row>
    <row r="211" spans="3:5" ht="14" hidden="1" x14ac:dyDescent="0.3">
      <c r="C211" s="578" t="s">
        <v>232</v>
      </c>
      <c r="D211" s="61"/>
      <c r="E211" s="61" t="s">
        <v>233</v>
      </c>
    </row>
    <row r="212" spans="3:5" ht="14" hidden="1" x14ac:dyDescent="0.3">
      <c r="C212" s="578" t="s">
        <v>234</v>
      </c>
      <c r="D212" s="61"/>
      <c r="E212" s="61" t="s">
        <v>235</v>
      </c>
    </row>
    <row r="213" spans="3:5" ht="14" hidden="1" x14ac:dyDescent="0.3">
      <c r="C213" s="578" t="s">
        <v>236</v>
      </c>
      <c r="D213" s="61"/>
      <c r="E213" s="61" t="s">
        <v>237</v>
      </c>
    </row>
    <row r="214" spans="3:5" ht="14" hidden="1" x14ac:dyDescent="0.3">
      <c r="C214" s="578" t="s">
        <v>238</v>
      </c>
      <c r="D214" s="61"/>
      <c r="E214" s="61" t="s">
        <v>239</v>
      </c>
    </row>
    <row r="215" spans="3:5" ht="14" hidden="1" x14ac:dyDescent="0.3">
      <c r="C215" s="578" t="s">
        <v>240</v>
      </c>
      <c r="D215" s="61"/>
      <c r="E215" s="61" t="s">
        <v>241</v>
      </c>
    </row>
    <row r="216" spans="3:5" ht="14" hidden="1" x14ac:dyDescent="0.3">
      <c r="C216" s="578" t="s">
        <v>242</v>
      </c>
      <c r="D216" s="61"/>
      <c r="E216" s="61" t="s">
        <v>243</v>
      </c>
    </row>
    <row r="217" spans="3:5" ht="14" hidden="1" x14ac:dyDescent="0.3">
      <c r="C217" s="578" t="s">
        <v>244</v>
      </c>
      <c r="D217" s="61"/>
      <c r="E217" s="61" t="s">
        <v>245</v>
      </c>
    </row>
    <row r="218" spans="3:5" ht="14" hidden="1" x14ac:dyDescent="0.3">
      <c r="C218" s="578" t="s">
        <v>246</v>
      </c>
      <c r="D218" s="61"/>
      <c r="E218" s="61" t="s">
        <v>247</v>
      </c>
    </row>
    <row r="219" spans="3:5" ht="14" hidden="1" x14ac:dyDescent="0.3">
      <c r="C219" s="578" t="s">
        <v>248</v>
      </c>
      <c r="D219" s="61"/>
      <c r="E219" s="61" t="s">
        <v>249</v>
      </c>
    </row>
    <row r="220" spans="3:5" ht="14" hidden="1" x14ac:dyDescent="0.3">
      <c r="C220" s="578" t="s">
        <v>250</v>
      </c>
      <c r="D220" s="61"/>
      <c r="E220" s="61" t="s">
        <v>251</v>
      </c>
    </row>
    <row r="221" spans="3:5" ht="14" hidden="1" x14ac:dyDescent="0.3">
      <c r="C221" s="578" t="s">
        <v>252</v>
      </c>
      <c r="D221" s="61"/>
      <c r="E221" s="61" t="s">
        <v>253</v>
      </c>
    </row>
    <row r="222" spans="3:5" ht="14" hidden="1" x14ac:dyDescent="0.3">
      <c r="C222" s="578" t="s">
        <v>254</v>
      </c>
      <c r="D222" s="61"/>
      <c r="E222" s="61" t="s">
        <v>255</v>
      </c>
    </row>
    <row r="223" spans="3:5" ht="14" hidden="1" x14ac:dyDescent="0.3">
      <c r="C223" s="578" t="s">
        <v>256</v>
      </c>
      <c r="D223" s="61"/>
      <c r="E223" s="61" t="s">
        <v>257</v>
      </c>
    </row>
    <row r="224" spans="3:5" ht="14" hidden="1" x14ac:dyDescent="0.3">
      <c r="C224" s="578" t="s">
        <v>258</v>
      </c>
      <c r="D224" s="61"/>
      <c r="E224" s="61" t="s">
        <v>259</v>
      </c>
    </row>
    <row r="225" spans="3:5" ht="14" hidden="1" x14ac:dyDescent="0.3">
      <c r="C225" s="578" t="s">
        <v>260</v>
      </c>
      <c r="D225" s="61"/>
      <c r="E225" s="61" t="s">
        <v>261</v>
      </c>
    </row>
    <row r="226" spans="3:5" ht="14" hidden="1" x14ac:dyDescent="0.3">
      <c r="C226" s="578" t="s">
        <v>262</v>
      </c>
      <c r="D226" s="61"/>
      <c r="E226" s="61" t="s">
        <v>263</v>
      </c>
    </row>
    <row r="227" spans="3:5" ht="14" hidden="1" x14ac:dyDescent="0.3">
      <c r="C227" s="578" t="s">
        <v>264</v>
      </c>
      <c r="D227" s="61"/>
      <c r="E227" s="61" t="s">
        <v>265</v>
      </c>
    </row>
    <row r="228" spans="3:5" ht="14" hidden="1" x14ac:dyDescent="0.3">
      <c r="C228" s="578" t="s">
        <v>266</v>
      </c>
      <c r="D228" s="61"/>
      <c r="E228" s="61" t="s">
        <v>267</v>
      </c>
    </row>
    <row r="229" spans="3:5" ht="14" hidden="1" x14ac:dyDescent="0.3">
      <c r="C229" s="578" t="s">
        <v>268</v>
      </c>
      <c r="D229" s="61"/>
      <c r="E229" s="61" t="s">
        <v>269</v>
      </c>
    </row>
    <row r="230" spans="3:5" ht="14" hidden="1" x14ac:dyDescent="0.3">
      <c r="C230" s="578" t="s">
        <v>270</v>
      </c>
      <c r="D230" s="61"/>
      <c r="E230" s="61" t="s">
        <v>271</v>
      </c>
    </row>
    <row r="231" spans="3:5" ht="14" hidden="1" x14ac:dyDescent="0.3">
      <c r="C231" s="578" t="s">
        <v>272</v>
      </c>
      <c r="D231" s="61"/>
      <c r="E231" s="61" t="s">
        <v>273</v>
      </c>
    </row>
    <row r="232" spans="3:5" ht="14" hidden="1" x14ac:dyDescent="0.3">
      <c r="C232" s="578" t="s">
        <v>274</v>
      </c>
      <c r="D232" s="61"/>
      <c r="E232" s="61" t="s">
        <v>275</v>
      </c>
    </row>
    <row r="233" spans="3:5" ht="14" hidden="1" x14ac:dyDescent="0.3">
      <c r="C233" s="578" t="s">
        <v>276</v>
      </c>
      <c r="D233" s="61"/>
      <c r="E233" s="61" t="s">
        <v>277</v>
      </c>
    </row>
    <row r="234" spans="3:5" ht="14" hidden="1" x14ac:dyDescent="0.3">
      <c r="C234" s="578" t="s">
        <v>278</v>
      </c>
      <c r="D234" s="61"/>
      <c r="E234" s="61" t="s">
        <v>279</v>
      </c>
    </row>
    <row r="235" spans="3:5" ht="14" hidden="1" x14ac:dyDescent="0.3">
      <c r="C235" s="578" t="s">
        <v>280</v>
      </c>
      <c r="D235" s="61"/>
      <c r="E235" s="61" t="s">
        <v>281</v>
      </c>
    </row>
    <row r="236" spans="3:5" ht="14" hidden="1" x14ac:dyDescent="0.3">
      <c r="C236" s="578" t="s">
        <v>282</v>
      </c>
      <c r="D236" s="61"/>
      <c r="E236" s="61" t="s">
        <v>283</v>
      </c>
    </row>
    <row r="237" spans="3:5" ht="14" hidden="1" x14ac:dyDescent="0.3">
      <c r="C237" s="578" t="s">
        <v>284</v>
      </c>
      <c r="D237" s="61"/>
      <c r="E237" s="61" t="s">
        <v>285</v>
      </c>
    </row>
    <row r="238" spans="3:5" ht="14" hidden="1" x14ac:dyDescent="0.3">
      <c r="C238" s="578" t="s">
        <v>286</v>
      </c>
      <c r="D238" s="61"/>
      <c r="E238" s="61" t="s">
        <v>287</v>
      </c>
    </row>
    <row r="239" spans="3:5" ht="14" hidden="1" x14ac:dyDescent="0.3">
      <c r="C239" s="578" t="s">
        <v>288</v>
      </c>
      <c r="D239" s="61"/>
      <c r="E239" s="61" t="s">
        <v>289</v>
      </c>
    </row>
    <row r="240" spans="3:5" ht="14" hidden="1" x14ac:dyDescent="0.3">
      <c r="C240" s="578" t="s">
        <v>290</v>
      </c>
      <c r="D240" s="61"/>
      <c r="E240" s="61" t="s">
        <v>291</v>
      </c>
    </row>
    <row r="241" spans="3:5" ht="14" hidden="1" x14ac:dyDescent="0.3">
      <c r="C241" s="578" t="s">
        <v>292</v>
      </c>
      <c r="D241" s="61"/>
      <c r="E241" s="61" t="s">
        <v>293</v>
      </c>
    </row>
    <row r="242" spans="3:5" ht="14" hidden="1" x14ac:dyDescent="0.3">
      <c r="C242" s="578" t="s">
        <v>294</v>
      </c>
      <c r="D242" s="61"/>
      <c r="E242" s="61" t="s">
        <v>295</v>
      </c>
    </row>
    <row r="243" spans="3:5" ht="14" hidden="1" x14ac:dyDescent="0.3">
      <c r="C243" s="578" t="s">
        <v>296</v>
      </c>
      <c r="D243" s="61"/>
      <c r="E243" s="61" t="s">
        <v>297</v>
      </c>
    </row>
    <row r="244" spans="3:5" ht="14" hidden="1" x14ac:dyDescent="0.3">
      <c r="C244" s="578" t="s">
        <v>298</v>
      </c>
      <c r="D244" s="61"/>
      <c r="E244" s="61" t="s">
        <v>299</v>
      </c>
    </row>
    <row r="245" spans="3:5" ht="14" hidden="1" x14ac:dyDescent="0.3">
      <c r="C245" s="578" t="s">
        <v>300</v>
      </c>
      <c r="D245" s="61"/>
      <c r="E245" s="61" t="s">
        <v>301</v>
      </c>
    </row>
    <row r="246" spans="3:5" ht="14" hidden="1" x14ac:dyDescent="0.3">
      <c r="C246" s="578" t="s">
        <v>302</v>
      </c>
      <c r="D246" s="61"/>
      <c r="E246" s="61" t="s">
        <v>303</v>
      </c>
    </row>
    <row r="247" spans="3:5" ht="14" hidden="1" x14ac:dyDescent="0.3">
      <c r="C247" s="578" t="s">
        <v>304</v>
      </c>
      <c r="D247" s="61"/>
      <c r="E247" s="61" t="s">
        <v>305</v>
      </c>
    </row>
    <row r="248" spans="3:5" ht="14" hidden="1" x14ac:dyDescent="0.3">
      <c r="C248" s="578" t="s">
        <v>306</v>
      </c>
      <c r="D248" s="61"/>
      <c r="E248" s="61" t="s">
        <v>307</v>
      </c>
    </row>
    <row r="249" spans="3:5" ht="14" hidden="1" x14ac:dyDescent="0.3">
      <c r="C249" s="578" t="s">
        <v>308</v>
      </c>
      <c r="D249" s="61"/>
      <c r="E249" s="61" t="s">
        <v>309</v>
      </c>
    </row>
    <row r="250" spans="3:5" ht="14" hidden="1" x14ac:dyDescent="0.3">
      <c r="C250" s="578" t="s">
        <v>310</v>
      </c>
      <c r="D250" s="61"/>
      <c r="E250" s="61" t="s">
        <v>311</v>
      </c>
    </row>
    <row r="251" spans="3:5" ht="14" hidden="1" x14ac:dyDescent="0.3">
      <c r="C251" s="578" t="s">
        <v>312</v>
      </c>
      <c r="D251" s="61"/>
      <c r="E251" s="61" t="s">
        <v>313</v>
      </c>
    </row>
    <row r="252" spans="3:5" ht="14" hidden="1" x14ac:dyDescent="0.3">
      <c r="C252" s="578" t="s">
        <v>314</v>
      </c>
      <c r="D252" s="61"/>
      <c r="E252" s="61" t="s">
        <v>315</v>
      </c>
    </row>
    <row r="253" spans="3:5" ht="14" hidden="1" x14ac:dyDescent="0.3">
      <c r="C253" s="578" t="s">
        <v>316</v>
      </c>
      <c r="D253" s="61"/>
      <c r="E253" s="61" t="s">
        <v>317</v>
      </c>
    </row>
    <row r="254" spans="3:5" ht="14" hidden="1" x14ac:dyDescent="0.3">
      <c r="C254" s="578" t="s">
        <v>318</v>
      </c>
      <c r="D254" s="61"/>
      <c r="E254" s="61" t="s">
        <v>319</v>
      </c>
    </row>
    <row r="255" spans="3:5" ht="14" hidden="1" x14ac:dyDescent="0.3">
      <c r="C255" s="578" t="s">
        <v>320</v>
      </c>
      <c r="D255" s="61"/>
      <c r="E255" s="61" t="s">
        <v>321</v>
      </c>
    </row>
    <row r="256" spans="3:5" ht="14" hidden="1" x14ac:dyDescent="0.3">
      <c r="C256" s="578" t="s">
        <v>322</v>
      </c>
      <c r="D256" s="61"/>
      <c r="E256" s="61" t="s">
        <v>323</v>
      </c>
    </row>
    <row r="257" spans="3:5" ht="14" hidden="1" x14ac:dyDescent="0.3">
      <c r="C257" s="578" t="s">
        <v>324</v>
      </c>
      <c r="D257" s="61"/>
      <c r="E257" s="61" t="s">
        <v>325</v>
      </c>
    </row>
    <row r="258" spans="3:5" ht="14" hidden="1" x14ac:dyDescent="0.3">
      <c r="C258" s="578" t="s">
        <v>326</v>
      </c>
      <c r="D258" s="61"/>
      <c r="E258" s="61" t="s">
        <v>327</v>
      </c>
    </row>
    <row r="259" spans="3:5" ht="14" hidden="1" x14ac:dyDescent="0.3">
      <c r="C259" s="578" t="s">
        <v>328</v>
      </c>
      <c r="D259" s="61"/>
      <c r="E259" s="61" t="s">
        <v>329</v>
      </c>
    </row>
    <row r="260" spans="3:5" ht="14" hidden="1" x14ac:dyDescent="0.3">
      <c r="C260" s="578" t="s">
        <v>330</v>
      </c>
      <c r="D260" s="61"/>
      <c r="E260" s="61" t="s">
        <v>331</v>
      </c>
    </row>
    <row r="261" spans="3:5" ht="14" hidden="1" x14ac:dyDescent="0.3">
      <c r="C261" s="578" t="s">
        <v>332</v>
      </c>
      <c r="D261" s="61"/>
      <c r="E261" s="61" t="s">
        <v>333</v>
      </c>
    </row>
    <row r="262" spans="3:5" ht="14" hidden="1" x14ac:dyDescent="0.3">
      <c r="C262" s="578" t="s">
        <v>334</v>
      </c>
      <c r="D262" s="61"/>
      <c r="E262" s="61" t="s">
        <v>335</v>
      </c>
    </row>
    <row r="263" spans="3:5" ht="14" hidden="1" x14ac:dyDescent="0.3">
      <c r="C263" s="578" t="s">
        <v>336</v>
      </c>
      <c r="D263" s="61"/>
      <c r="E263" s="61" t="s">
        <v>337</v>
      </c>
    </row>
    <row r="264" spans="3:5" ht="14" hidden="1" x14ac:dyDescent="0.3">
      <c r="C264" s="578" t="s">
        <v>338</v>
      </c>
      <c r="D264" s="61"/>
      <c r="E264" s="61" t="s">
        <v>339</v>
      </c>
    </row>
    <row r="265" spans="3:5" ht="14" hidden="1" x14ac:dyDescent="0.3">
      <c r="C265" s="578" t="s">
        <v>340</v>
      </c>
      <c r="D265" s="61"/>
      <c r="E265" s="61" t="s">
        <v>341</v>
      </c>
    </row>
    <row r="266" spans="3:5" ht="14" hidden="1" x14ac:dyDescent="0.3">
      <c r="C266" s="578" t="s">
        <v>342</v>
      </c>
      <c r="D266" s="61"/>
      <c r="E266" s="61" t="s">
        <v>343</v>
      </c>
    </row>
    <row r="267" spans="3:5" ht="14" hidden="1" x14ac:dyDescent="0.3">
      <c r="C267" s="578" t="s">
        <v>344</v>
      </c>
      <c r="D267" s="61"/>
      <c r="E267" s="61" t="s">
        <v>345</v>
      </c>
    </row>
    <row r="268" spans="3:5" ht="14" hidden="1" x14ac:dyDescent="0.3">
      <c r="C268" s="578" t="s">
        <v>346</v>
      </c>
      <c r="D268" s="61"/>
      <c r="E268" s="61" t="s">
        <v>347</v>
      </c>
    </row>
    <row r="269" spans="3:5" ht="14" hidden="1" x14ac:dyDescent="0.3">
      <c r="C269" s="578" t="s">
        <v>348</v>
      </c>
      <c r="D269" s="61"/>
      <c r="E269" s="61" t="s">
        <v>349</v>
      </c>
    </row>
    <row r="270" spans="3:5" ht="14" hidden="1" x14ac:dyDescent="0.3">
      <c r="C270" s="578" t="s">
        <v>350</v>
      </c>
      <c r="D270" s="61"/>
      <c r="E270" s="61" t="s">
        <v>351</v>
      </c>
    </row>
    <row r="271" spans="3:5" ht="14" hidden="1" x14ac:dyDescent="0.3">
      <c r="C271" s="578" t="s">
        <v>352</v>
      </c>
      <c r="D271" s="61"/>
      <c r="E271" s="61" t="s">
        <v>353</v>
      </c>
    </row>
    <row r="272" spans="3:5" ht="14" hidden="1" x14ac:dyDescent="0.3">
      <c r="C272" s="578" t="s">
        <v>354</v>
      </c>
      <c r="D272" s="61"/>
      <c r="E272" s="61" t="s">
        <v>355</v>
      </c>
    </row>
    <row r="273" spans="3:5" ht="14" hidden="1" x14ac:dyDescent="0.3">
      <c r="C273" s="578" t="s">
        <v>356</v>
      </c>
      <c r="D273" s="61"/>
      <c r="E273" s="61" t="s">
        <v>357</v>
      </c>
    </row>
    <row r="274" spans="3:5" ht="14" hidden="1" x14ac:dyDescent="0.3">
      <c r="C274" s="578" t="s">
        <v>358</v>
      </c>
      <c r="D274" s="61"/>
      <c r="E274" s="61" t="s">
        <v>359</v>
      </c>
    </row>
    <row r="275" spans="3:5" ht="14" hidden="1" x14ac:dyDescent="0.3">
      <c r="C275" s="578" t="s">
        <v>360</v>
      </c>
      <c r="D275" s="61"/>
      <c r="E275" s="61" t="s">
        <v>361</v>
      </c>
    </row>
    <row r="276" spans="3:5" ht="14" hidden="1" x14ac:dyDescent="0.3">
      <c r="C276" s="578" t="s">
        <v>362</v>
      </c>
      <c r="D276" s="61"/>
      <c r="E276" s="61" t="s">
        <v>363</v>
      </c>
    </row>
    <row r="277" spans="3:5" ht="14" hidden="1" x14ac:dyDescent="0.3">
      <c r="C277" s="578" t="s">
        <v>364</v>
      </c>
      <c r="D277" s="61"/>
      <c r="E277" s="61" t="s">
        <v>365</v>
      </c>
    </row>
    <row r="278" spans="3:5" ht="14" hidden="1" x14ac:dyDescent="0.3">
      <c r="C278" s="578" t="s">
        <v>366</v>
      </c>
      <c r="D278" s="61"/>
      <c r="E278" s="61" t="s">
        <v>367</v>
      </c>
    </row>
    <row r="279" spans="3:5" ht="14" hidden="1" x14ac:dyDescent="0.3">
      <c r="C279" s="578" t="s">
        <v>368</v>
      </c>
      <c r="D279" s="61"/>
      <c r="E279" s="61" t="s">
        <v>369</v>
      </c>
    </row>
    <row r="280" spans="3:5" ht="14" hidden="1" x14ac:dyDescent="0.3">
      <c r="C280" s="578" t="s">
        <v>370</v>
      </c>
      <c r="D280" s="61"/>
      <c r="E280" s="61" t="s">
        <v>371</v>
      </c>
    </row>
    <row r="281" spans="3:5" ht="14" hidden="1" x14ac:dyDescent="0.3">
      <c r="C281" s="578" t="s">
        <v>372</v>
      </c>
      <c r="D281" s="61"/>
      <c r="E281" s="61" t="s">
        <v>373</v>
      </c>
    </row>
    <row r="282" spans="3:5" ht="14" hidden="1" x14ac:dyDescent="0.3">
      <c r="C282" s="578" t="s">
        <v>374</v>
      </c>
      <c r="D282" s="61"/>
      <c r="E282" s="61" t="s">
        <v>375</v>
      </c>
    </row>
    <row r="283" spans="3:5" ht="14" hidden="1" x14ac:dyDescent="0.3">
      <c r="C283" s="578" t="s">
        <v>376</v>
      </c>
      <c r="D283" s="61"/>
      <c r="E283" s="61" t="s">
        <v>377</v>
      </c>
    </row>
    <row r="284" spans="3:5" ht="14" hidden="1" x14ac:dyDescent="0.3">
      <c r="C284" s="578" t="s">
        <v>378</v>
      </c>
      <c r="D284" s="61"/>
      <c r="E284" s="61" t="s">
        <v>379</v>
      </c>
    </row>
    <row r="285" spans="3:5" ht="14" hidden="1" x14ac:dyDescent="0.3">
      <c r="C285" s="578" t="s">
        <v>380</v>
      </c>
      <c r="D285" s="61"/>
      <c r="E285" s="61" t="s">
        <v>381</v>
      </c>
    </row>
    <row r="286" spans="3:5" ht="14" hidden="1" x14ac:dyDescent="0.3">
      <c r="C286" s="578" t="s">
        <v>382</v>
      </c>
      <c r="D286" s="61"/>
      <c r="E286" s="61" t="s">
        <v>383</v>
      </c>
    </row>
    <row r="287" spans="3:5" ht="14" hidden="1" x14ac:dyDescent="0.3">
      <c r="C287" s="578" t="s">
        <v>384</v>
      </c>
      <c r="D287" s="61"/>
      <c r="E287" s="61" t="s">
        <v>385</v>
      </c>
    </row>
    <row r="288" spans="3:5" ht="14" hidden="1" x14ac:dyDescent="0.3">
      <c r="C288" s="578" t="s">
        <v>386</v>
      </c>
      <c r="D288" s="61"/>
      <c r="E288" s="61" t="s">
        <v>387</v>
      </c>
    </row>
    <row r="289" spans="3:5" ht="14" hidden="1" x14ac:dyDescent="0.3">
      <c r="C289" s="578" t="s">
        <v>388</v>
      </c>
      <c r="D289" s="61"/>
      <c r="E289" s="61" t="s">
        <v>389</v>
      </c>
    </row>
    <row r="290" spans="3:5" ht="14" hidden="1" x14ac:dyDescent="0.3">
      <c r="C290" s="578" t="s">
        <v>390</v>
      </c>
      <c r="D290" s="61"/>
      <c r="E290" s="61" t="s">
        <v>391</v>
      </c>
    </row>
    <row r="291" spans="3:5" ht="14" hidden="1" x14ac:dyDescent="0.3">
      <c r="C291" s="578" t="s">
        <v>392</v>
      </c>
      <c r="D291" s="61"/>
      <c r="E291" s="61" t="s">
        <v>393</v>
      </c>
    </row>
    <row r="292" spans="3:5" ht="14" hidden="1" x14ac:dyDescent="0.3">
      <c r="C292" s="578" t="s">
        <v>394</v>
      </c>
      <c r="D292" s="61"/>
      <c r="E292" s="61" t="s">
        <v>395</v>
      </c>
    </row>
    <row r="293" spans="3:5" ht="14" hidden="1" x14ac:dyDescent="0.3">
      <c r="C293" s="578" t="s">
        <v>396</v>
      </c>
      <c r="D293" s="61"/>
      <c r="E293" s="61" t="s">
        <v>397</v>
      </c>
    </row>
    <row r="294" spans="3:5" ht="14" hidden="1" x14ac:dyDescent="0.3">
      <c r="C294" s="578" t="s">
        <v>398</v>
      </c>
      <c r="D294" s="61"/>
      <c r="E294" s="61" t="s">
        <v>399</v>
      </c>
    </row>
    <row r="295" spans="3:5" ht="14" hidden="1" x14ac:dyDescent="0.3">
      <c r="C295" s="578" t="s">
        <v>400</v>
      </c>
      <c r="D295" s="61"/>
      <c r="E295" s="61" t="s">
        <v>401</v>
      </c>
    </row>
    <row r="296" spans="3:5" ht="14" hidden="1" x14ac:dyDescent="0.3">
      <c r="C296" s="578" t="s">
        <v>402</v>
      </c>
      <c r="D296" s="61"/>
      <c r="E296" s="61" t="s">
        <v>403</v>
      </c>
    </row>
    <row r="297" spans="3:5" ht="14" hidden="1" x14ac:dyDescent="0.3">
      <c r="C297" s="578" t="s">
        <v>404</v>
      </c>
      <c r="D297" s="61"/>
      <c r="E297" s="61" t="s">
        <v>405</v>
      </c>
    </row>
    <row r="298" spans="3:5" ht="14" hidden="1" x14ac:dyDescent="0.3">
      <c r="C298" s="578" t="s">
        <v>406</v>
      </c>
      <c r="D298" s="61"/>
      <c r="E298" s="61" t="s">
        <v>407</v>
      </c>
    </row>
    <row r="299" spans="3:5" ht="14" hidden="1" x14ac:dyDescent="0.3">
      <c r="C299" s="578" t="s">
        <v>408</v>
      </c>
      <c r="D299" s="61"/>
      <c r="E299" s="61" t="s">
        <v>409</v>
      </c>
    </row>
    <row r="300" spans="3:5" ht="14" hidden="1" x14ac:dyDescent="0.3">
      <c r="C300" s="578" t="s">
        <v>410</v>
      </c>
      <c r="D300" s="61"/>
      <c r="E300" s="61" t="s">
        <v>411</v>
      </c>
    </row>
    <row r="301" spans="3:5" ht="14" hidden="1" x14ac:dyDescent="0.3">
      <c r="C301" s="578" t="s">
        <v>412</v>
      </c>
      <c r="D301" s="61"/>
      <c r="E301" s="61" t="s">
        <v>413</v>
      </c>
    </row>
    <row r="302" spans="3:5" ht="14" hidden="1" x14ac:dyDescent="0.3">
      <c r="C302" s="578" t="s">
        <v>414</v>
      </c>
      <c r="D302" s="61"/>
      <c r="E302" s="61" t="s">
        <v>415</v>
      </c>
    </row>
    <row r="303" spans="3:5" ht="14" hidden="1" x14ac:dyDescent="0.3">
      <c r="C303" s="578" t="s">
        <v>416</v>
      </c>
      <c r="D303" s="61"/>
      <c r="E303" s="61" t="s">
        <v>417</v>
      </c>
    </row>
    <row r="304" spans="3:5" ht="14" hidden="1" x14ac:dyDescent="0.3">
      <c r="C304" s="578" t="s">
        <v>418</v>
      </c>
      <c r="D304" s="61"/>
      <c r="E304" s="61" t="s">
        <v>419</v>
      </c>
    </row>
    <row r="305" spans="3:5" ht="14" hidden="1" x14ac:dyDescent="0.3">
      <c r="C305" s="578" t="s">
        <v>420</v>
      </c>
      <c r="D305" s="61"/>
      <c r="E305" s="61" t="s">
        <v>421</v>
      </c>
    </row>
    <row r="306" spans="3:5" ht="14" hidden="1" x14ac:dyDescent="0.3">
      <c r="C306" s="578" t="s">
        <v>422</v>
      </c>
      <c r="D306" s="61"/>
      <c r="E306" s="61" t="s">
        <v>423</v>
      </c>
    </row>
    <row r="307" spans="3:5" ht="14" hidden="1" x14ac:dyDescent="0.3">
      <c r="C307" s="578" t="s">
        <v>424</v>
      </c>
      <c r="D307" s="61"/>
      <c r="E307" s="61"/>
    </row>
    <row r="308" spans="3:5" ht="14" hidden="1" x14ac:dyDescent="0.3">
      <c r="C308" s="578" t="s">
        <v>425</v>
      </c>
      <c r="D308" s="61"/>
      <c r="E308" s="61"/>
    </row>
    <row r="309" spans="3:5" ht="14" hidden="1" x14ac:dyDescent="0.3">
      <c r="C309" s="578" t="s">
        <v>426</v>
      </c>
      <c r="D309" s="61"/>
      <c r="E309" s="61"/>
    </row>
    <row r="310" spans="3:5" ht="14" hidden="1" x14ac:dyDescent="0.3">
      <c r="C310" s="578" t="s">
        <v>427</v>
      </c>
      <c r="D310" s="61"/>
      <c r="E310" s="61"/>
    </row>
    <row r="311" spans="3:5" ht="14" hidden="1" x14ac:dyDescent="0.3">
      <c r="C311" s="578" t="s">
        <v>428</v>
      </c>
      <c r="D311" s="61"/>
      <c r="E311" s="61"/>
    </row>
    <row r="312" spans="3:5" ht="14" hidden="1" x14ac:dyDescent="0.3">
      <c r="C312" s="578" t="s">
        <v>429</v>
      </c>
      <c r="D312" s="61"/>
      <c r="E312" s="61"/>
    </row>
    <row r="313" spans="3:5" ht="14" hidden="1" x14ac:dyDescent="0.3">
      <c r="C313" s="578" t="s">
        <v>430</v>
      </c>
      <c r="D313" s="61"/>
      <c r="E313" s="61"/>
    </row>
    <row r="314" spans="3:5" ht="14" hidden="1" x14ac:dyDescent="0.3">
      <c r="C314" s="578" t="s">
        <v>431</v>
      </c>
      <c r="D314" s="61"/>
      <c r="E314" s="61"/>
    </row>
    <row r="315" spans="3:5" ht="14" hidden="1" x14ac:dyDescent="0.3">
      <c r="C315" s="578" t="s">
        <v>432</v>
      </c>
      <c r="D315" s="61"/>
      <c r="E315" s="61"/>
    </row>
    <row r="316" spans="3:5" ht="14" hidden="1" x14ac:dyDescent="0.3">
      <c r="C316" s="578" t="s">
        <v>433</v>
      </c>
      <c r="D316" s="61"/>
      <c r="E316" s="61"/>
    </row>
    <row r="317" spans="3:5" ht="14" hidden="1" x14ac:dyDescent="0.3">
      <c r="C317" s="578" t="s">
        <v>434</v>
      </c>
      <c r="D317" s="61"/>
      <c r="E317" s="61"/>
    </row>
    <row r="318" spans="3:5" ht="14" hidden="1" x14ac:dyDescent="0.3">
      <c r="C318" s="578" t="s">
        <v>435</v>
      </c>
      <c r="D318" s="61"/>
      <c r="E318" s="61"/>
    </row>
    <row r="319" spans="3:5" ht="14" hidden="1" x14ac:dyDescent="0.3">
      <c r="C319" s="578" t="s">
        <v>436</v>
      </c>
      <c r="D319" s="61"/>
      <c r="E319" s="61"/>
    </row>
    <row r="320" spans="3:5" ht="14" hidden="1" x14ac:dyDescent="0.3">
      <c r="C320" s="578" t="s">
        <v>437</v>
      </c>
      <c r="D320" s="61"/>
      <c r="E320" s="61"/>
    </row>
    <row r="321" spans="3:5" ht="14" hidden="1" x14ac:dyDescent="0.3">
      <c r="C321" s="578" t="s">
        <v>438</v>
      </c>
      <c r="D321" s="61"/>
      <c r="E321" s="61"/>
    </row>
    <row r="322" spans="3:5" ht="14" hidden="1" x14ac:dyDescent="0.3">
      <c r="C322" s="578" t="s">
        <v>439</v>
      </c>
      <c r="D322" s="61"/>
      <c r="E322" s="61"/>
    </row>
    <row r="323" spans="3:5" ht="14" hidden="1" x14ac:dyDescent="0.3">
      <c r="C323" s="578" t="s">
        <v>440</v>
      </c>
      <c r="D323" s="61"/>
      <c r="E323" s="61"/>
    </row>
    <row r="324" spans="3:5" ht="14" hidden="1" x14ac:dyDescent="0.3">
      <c r="C324" s="578" t="s">
        <v>441</v>
      </c>
      <c r="D324" s="61"/>
      <c r="E324" s="61"/>
    </row>
    <row r="325" spans="3:5" ht="14" hidden="1" x14ac:dyDescent="0.3">
      <c r="C325" s="578" t="s">
        <v>442</v>
      </c>
      <c r="D325" s="61"/>
      <c r="E325" s="61"/>
    </row>
    <row r="326" spans="3:5" ht="14" hidden="1" x14ac:dyDescent="0.3">
      <c r="C326" s="578" t="s">
        <v>443</v>
      </c>
      <c r="D326" s="61"/>
      <c r="E326" s="61"/>
    </row>
    <row r="327" spans="3:5" ht="14" hidden="1" x14ac:dyDescent="0.3">
      <c r="C327" s="578" t="s">
        <v>444</v>
      </c>
      <c r="D327" s="61"/>
      <c r="E327" s="61"/>
    </row>
    <row r="328" spans="3:5" hidden="1" x14ac:dyDescent="0.25"/>
    <row r="329" spans="3:5" hidden="1" x14ac:dyDescent="0.25"/>
    <row r="330" spans="3:5" hidden="1" x14ac:dyDescent="0.25"/>
    <row r="331" spans="3:5" hidden="1" x14ac:dyDescent="0.25"/>
    <row r="332" spans="3:5" hidden="1" x14ac:dyDescent="0.25"/>
    <row r="333" spans="3:5" hidden="1" x14ac:dyDescent="0.25"/>
    <row r="334" spans="3:5" hidden="1" x14ac:dyDescent="0.25"/>
    <row r="335" spans="3:5" hidden="1" x14ac:dyDescent="0.25"/>
    <row r="336" spans="3:5"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sheetData>
  <mergeCells count="40">
    <mergeCell ref="D61:E61"/>
    <mergeCell ref="D62:E62"/>
    <mergeCell ref="C121:C122"/>
    <mergeCell ref="C112:C113"/>
    <mergeCell ref="C130:P130"/>
    <mergeCell ref="C93:C94"/>
    <mergeCell ref="C98:C99"/>
    <mergeCell ref="C65:E65"/>
    <mergeCell ref="D73:E73"/>
    <mergeCell ref="O78:P78"/>
    <mergeCell ref="C77:C78"/>
    <mergeCell ref="D50:E50"/>
    <mergeCell ref="D52:E52"/>
    <mergeCell ref="D53:E53"/>
    <mergeCell ref="D54:E54"/>
    <mergeCell ref="D51:E51"/>
    <mergeCell ref="D55:E55"/>
    <mergeCell ref="D56:E56"/>
    <mergeCell ref="D57:E57"/>
    <mergeCell ref="D60:E60"/>
    <mergeCell ref="D58:E58"/>
    <mergeCell ref="D59:E59"/>
    <mergeCell ref="D14:E14"/>
    <mergeCell ref="D19:E19"/>
    <mergeCell ref="D18:E18"/>
    <mergeCell ref="C33:E33"/>
    <mergeCell ref="D17:E17"/>
    <mergeCell ref="D21:E21"/>
    <mergeCell ref="C2:O2"/>
    <mergeCell ref="C4:O4"/>
    <mergeCell ref="D13:E13"/>
    <mergeCell ref="D12:E12"/>
    <mergeCell ref="C7:E8"/>
    <mergeCell ref="D11:E11"/>
    <mergeCell ref="C42:E42"/>
    <mergeCell ref="C24:D24"/>
    <mergeCell ref="D46:E46"/>
    <mergeCell ref="D48:E48"/>
    <mergeCell ref="D49:E49"/>
    <mergeCell ref="D47:E47"/>
  </mergeCells>
  <conditionalFormatting sqref="C42">
    <cfRule type="expression" dxfId="13" priority="40" stopIfTrue="1">
      <formula>AND(#REF!&lt;&gt;"",#REF!&lt;&gt;"")</formula>
    </cfRule>
    <cfRule type="expression" dxfId="12" priority="41" stopIfTrue="1">
      <formula>AND(#REF!&lt;&gt;"")</formula>
    </cfRule>
  </conditionalFormatting>
  <conditionalFormatting sqref="C33 D55:D60 D46:D47">
    <cfRule type="expression" dxfId="11" priority="42" stopIfTrue="1">
      <formula>AND(#REF!&lt;&gt;"",OR(#REF!&lt;&gt;""))</formula>
    </cfRule>
    <cfRule type="expression" dxfId="10" priority="43" stopIfTrue="1">
      <formula>OR(#REF!&lt;&gt;"")</formula>
    </cfRule>
  </conditionalFormatting>
  <conditionalFormatting sqref="D48">
    <cfRule type="expression" dxfId="9" priority="9" stopIfTrue="1">
      <formula>AND(#REF!&lt;&gt;"",OR(#REF!&lt;&gt;""))</formula>
    </cfRule>
    <cfRule type="expression" dxfId="8" priority="10" stopIfTrue="1">
      <formula>OR(#REF!&lt;&gt;"")</formula>
    </cfRule>
  </conditionalFormatting>
  <conditionalFormatting sqref="D49:D50">
    <cfRule type="expression" dxfId="7" priority="7" stopIfTrue="1">
      <formula>AND(#REF!&lt;&gt;"",OR(#REF!&lt;&gt;""))</formula>
    </cfRule>
    <cfRule type="expression" dxfId="6" priority="8" stopIfTrue="1">
      <formula>OR(#REF!&lt;&gt;"")</formula>
    </cfRule>
  </conditionalFormatting>
  <conditionalFormatting sqref="D51:D54">
    <cfRule type="expression" dxfId="5" priority="5" stopIfTrue="1">
      <formula>AND(#REF!&lt;&gt;"",OR(#REF!&lt;&gt;""))</formula>
    </cfRule>
    <cfRule type="expression" dxfId="4" priority="6" stopIfTrue="1">
      <formula>OR(#REF!&lt;&gt;"")</formula>
    </cfRule>
  </conditionalFormatting>
  <conditionalFormatting sqref="D61 D63">
    <cfRule type="expression" dxfId="3" priority="3" stopIfTrue="1">
      <formula>AND(#REF!&lt;&gt;"",OR(#REF!&lt;&gt;""))</formula>
    </cfRule>
    <cfRule type="expression" dxfId="2" priority="4" stopIfTrue="1">
      <formula>OR(#REF!&lt;&gt;"")</formula>
    </cfRule>
  </conditionalFormatting>
  <conditionalFormatting sqref="D62">
    <cfRule type="expression" dxfId="1" priority="1" stopIfTrue="1">
      <formula>AND(#REF!&lt;&gt;"",OR(#REF!&lt;&gt;""))</formula>
    </cfRule>
    <cfRule type="expression" dxfId="0" priority="2" stopIfTrue="1">
      <formula>OR(#REF!&lt;&gt;"")</formula>
    </cfRule>
  </conditionalFormatting>
  <dataValidations count="12">
    <dataValidation type="decimal" operator="greaterThanOrEqual" allowBlank="1" showInputMessage="1" showErrorMessage="1" sqref="E27:E30 E38" xr:uid="{00000000-0002-0000-0900-000000000000}">
      <formula1>0</formula1>
    </dataValidation>
    <dataValidation type="decimal" operator="greaterThan" allowBlank="1" showInputMessage="1" showErrorMessage="1" sqref="D70:E71" xr:uid="{00000000-0002-0000-0900-000001000000}">
      <formula1>-1</formula1>
    </dataValidation>
    <dataValidation type="list" allowBlank="1" showInputMessage="1" showErrorMessage="1" sqref="C68" xr:uid="{00000000-0002-0000-0900-000002000000}">
      <formula1>"Full-time equivalents, Number of employees"</formula1>
    </dataValidation>
    <dataValidation type="list" allowBlank="1" showInputMessage="1" showErrorMessage="1" sqref="C65" xr:uid="{00000000-0002-0000-0900-000003000000}">
      <formula1>"Not audited, Qualified: financial statements with restrictions or remarks, Adverse, Disclaimer of opinion, Unqualified: financial statements without any restrictions, Unqualified with an emphasis of a matter paragraph"</formula1>
    </dataValidation>
    <dataValidation type="list" allowBlank="1" showInputMessage="1" showErrorMessage="1" sqref="D73:E73" xr:uid="{00000000-0002-0000-0900-000004000000}">
      <formula1>"Indirect method, Direct method"</formula1>
    </dataValidation>
    <dataValidation type="decimal" operator="greaterThan" allowBlank="1" showInputMessage="1" showErrorMessage="1" sqref="E31:E32 H32:N32 G31:G32" xr:uid="{00000000-0002-0000-0900-000005000000}">
      <formula1>-1E+28</formula1>
    </dataValidation>
    <dataValidation type="list" allowBlank="1" showInputMessage="1" showErrorMessage="1" sqref="C33" xr:uid="{00000000-0002-0000-0900-000006000000}">
      <formula1>"Listed with shares or other instruments on a EU regulated market, Non-listed"</formula1>
    </dataValidation>
    <dataValidation type="list" allowBlank="1" showInputMessage="1" showErrorMessage="1" sqref="C42:E42" xr:uid="{00000000-0002-0000-0900-000007000000}">
      <formula1>"Original data, Recalculated data"</formula1>
    </dataValidation>
    <dataValidation type="list" allowBlank="1" showInputMessage="1" showErrorMessage="1" sqref="D46:E59 D61:E62" xr:uid="{00000000-0002-0000-0900-000008000000}">
      <formula1>"Yes, No"</formula1>
    </dataValidation>
    <dataValidation type="decimal" operator="greaterThanOrEqual" allowBlank="1" showInputMessage="1" showErrorMessage="1" errorTitle="Cost of sales" error="Please write the amount with positive sign." sqref="I33:N33 I38:N38 I42:N42 I46:N62 I65:N65 I68:N68 I70:N71 I73:N73 H85:N89 H81:N81 H96:N96 I27:N30 H101:N127" xr:uid="{00000000-0002-0000-0900-000009000000}">
      <formula1>0</formula1>
    </dataValidation>
    <dataValidation type="decimal" operator="greaterThanOrEqual" allowBlank="1" showInputMessage="1" showErrorMessage="1" errorTitle="Operating revenue" error="This cell does not accept numbers below zero" sqref="H33 H38 H42 H46:H62 H65 H68 H70:H71 H73 H27:H30" xr:uid="{00000000-0002-0000-0900-00000A000000}">
      <formula1>0</formula1>
    </dataValidation>
    <dataValidation type="list" allowBlank="1" showInputMessage="1" showErrorMessage="1" sqref="D19:E19" xr:uid="{00000000-0002-0000-0900-00000B000000}">
      <formula1>$C$129:$C$322</formula1>
    </dataValidation>
  </dataValidations>
  <hyperlinks>
    <hyperlink ref="F38" location="Help!C47" display="Help" xr:uid="{00000000-0004-0000-0900-000000000000}"/>
    <hyperlink ref="D81" location="Help!B47" display="Help" xr:uid="{00000000-0004-0000-0900-000001000000}"/>
  </hyperlinks>
  <pageMargins left="0.70866141732283472" right="0.70866141732283472" top="0.78740157480314965" bottom="0.78740157480314965" header="0.31496062992125984" footer="0.31496062992125984"/>
  <pageSetup paperSize="9" scale="54" fitToHeight="2" orientation="portrait" r:id="rId1"/>
  <headerFooter>
    <oddHeader>&amp;L&amp;"Arial,Negrita"European Committee of CBSO&amp;C&amp;"Arial,Negrita"
Standard format based on IFRS taxonomy&amp;R&amp;"Arial,Negrita"ERICA (European Records of IFRS Consolidated Accounts) WG</oddHeader>
  </headerFooter>
  <rowBreaks count="1" manualBreakCount="1">
    <brk id="7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autoPageBreaks="0" fitToPage="1"/>
  </sheetPr>
  <dimension ref="A1:F134"/>
  <sheetViews>
    <sheetView zoomScaleNormal="100" workbookViewId="0">
      <selection activeCell="F47" sqref="F47"/>
    </sheetView>
  </sheetViews>
  <sheetFormatPr defaultColWidth="0" defaultRowHeight="12.5" zeroHeight="1" x14ac:dyDescent="0.25"/>
  <cols>
    <col min="1" max="1" width="6.81640625" style="61" customWidth="1"/>
    <col min="2" max="5" width="11.453125" style="1" customWidth="1"/>
    <col min="6" max="6" width="40.7265625" style="61" customWidth="1"/>
    <col min="7" max="16384" width="11.453125" style="1" hidden="1"/>
  </cols>
  <sheetData>
    <row r="1" spans="2:5" x14ac:dyDescent="0.25">
      <c r="B1" s="61"/>
      <c r="C1" s="61"/>
      <c r="D1" s="61"/>
      <c r="E1" s="61"/>
    </row>
    <row r="2" spans="2:5" x14ac:dyDescent="0.25">
      <c r="B2" s="61"/>
      <c r="C2" s="61"/>
      <c r="D2" s="61"/>
      <c r="E2" s="61"/>
    </row>
    <row r="3" spans="2:5" ht="18" x14ac:dyDescent="0.4">
      <c r="B3" s="824" t="s">
        <v>28</v>
      </c>
      <c r="C3" s="824"/>
      <c r="D3" s="824"/>
      <c r="E3" s="824"/>
    </row>
    <row r="4" spans="2:5" ht="18" x14ac:dyDescent="0.4">
      <c r="B4" s="62"/>
      <c r="C4" s="62"/>
      <c r="D4" s="62"/>
      <c r="E4" s="62"/>
    </row>
    <row r="5" spans="2:5" ht="12.75" customHeight="1" x14ac:dyDescent="0.4">
      <c r="B5" s="63"/>
      <c r="C5" s="63"/>
      <c r="D5" s="63"/>
      <c r="E5" s="63"/>
    </row>
    <row r="6" spans="2:5" ht="12.75" customHeight="1" x14ac:dyDescent="0.4">
      <c r="B6" s="598" t="s">
        <v>29</v>
      </c>
      <c r="C6" s="599"/>
      <c r="D6" s="599"/>
      <c r="E6" s="599"/>
    </row>
    <row r="7" spans="2:5" ht="3" customHeight="1" x14ac:dyDescent="0.4">
      <c r="B7" s="63"/>
      <c r="C7" s="63"/>
      <c r="D7" s="63"/>
      <c r="E7" s="63"/>
    </row>
    <row r="8" spans="2:5" ht="12.75" customHeight="1" x14ac:dyDescent="0.25">
      <c r="B8" s="827" t="s">
        <v>30</v>
      </c>
      <c r="C8" s="828"/>
      <c r="D8" s="828"/>
      <c r="E8" s="828"/>
    </row>
    <row r="9" spans="2:5" ht="12.75" customHeight="1" x14ac:dyDescent="0.4">
      <c r="B9" s="64"/>
      <c r="C9" s="63"/>
      <c r="D9" s="63"/>
      <c r="E9" s="63"/>
    </row>
    <row r="10" spans="2:5" ht="13" x14ac:dyDescent="0.3">
      <c r="B10" s="829" t="s">
        <v>786</v>
      </c>
      <c r="C10" s="829"/>
      <c r="D10" s="829"/>
      <c r="E10" s="829"/>
    </row>
    <row r="11" spans="2:5" ht="3" customHeight="1" x14ac:dyDescent="0.25">
      <c r="B11" s="61"/>
      <c r="C11" s="61"/>
      <c r="D11" s="61"/>
      <c r="E11" s="61"/>
    </row>
    <row r="12" spans="2:5" x14ac:dyDescent="0.25">
      <c r="B12" s="826" t="s">
        <v>31</v>
      </c>
      <c r="C12" s="826"/>
      <c r="D12" s="826"/>
      <c r="E12" s="826"/>
    </row>
    <row r="13" spans="2:5" ht="3" customHeight="1" x14ac:dyDescent="0.25">
      <c r="B13" s="61"/>
      <c r="C13" s="65"/>
      <c r="D13" s="65"/>
      <c r="E13" s="65"/>
    </row>
    <row r="14" spans="2:5" x14ac:dyDescent="0.25">
      <c r="B14" s="826" t="s">
        <v>32</v>
      </c>
      <c r="C14" s="830"/>
      <c r="D14" s="830"/>
      <c r="E14" s="830"/>
    </row>
    <row r="15" spans="2:5" ht="12.75" customHeight="1" x14ac:dyDescent="0.4">
      <c r="B15" s="64"/>
      <c r="C15" s="63"/>
      <c r="D15" s="63"/>
      <c r="E15" s="63"/>
    </row>
    <row r="16" spans="2:5" ht="12.75" customHeight="1" x14ac:dyDescent="0.3">
      <c r="B16" s="825" t="s">
        <v>137</v>
      </c>
      <c r="C16" s="825"/>
      <c r="D16" s="825"/>
      <c r="E16" s="825"/>
    </row>
    <row r="17" spans="2:5" ht="3" customHeight="1" x14ac:dyDescent="0.25">
      <c r="B17" s="61"/>
      <c r="C17" s="61"/>
      <c r="D17" s="61"/>
      <c r="E17" s="61"/>
    </row>
    <row r="18" spans="2:5" ht="12.75" customHeight="1" x14ac:dyDescent="0.25">
      <c r="B18" s="826" t="s">
        <v>5</v>
      </c>
      <c r="C18" s="826"/>
      <c r="D18" s="826"/>
      <c r="E18" s="826"/>
    </row>
    <row r="19" spans="2:5" ht="12.75" customHeight="1" x14ac:dyDescent="0.25">
      <c r="B19" s="66"/>
      <c r="C19" s="66"/>
      <c r="D19" s="66"/>
      <c r="E19" s="66"/>
    </row>
    <row r="20" spans="2:5" ht="13" x14ac:dyDescent="0.3">
      <c r="B20" s="825" t="s">
        <v>578</v>
      </c>
      <c r="C20" s="825"/>
      <c r="D20" s="825"/>
      <c r="E20" s="825"/>
    </row>
    <row r="21" spans="2:5" ht="3" customHeight="1" x14ac:dyDescent="0.25">
      <c r="B21" s="61"/>
      <c r="C21" s="61"/>
      <c r="D21" s="61"/>
      <c r="E21" s="61"/>
    </row>
    <row r="22" spans="2:5" x14ac:dyDescent="0.25">
      <c r="B22" s="826" t="s">
        <v>33</v>
      </c>
      <c r="C22" s="826"/>
      <c r="D22" s="826"/>
      <c r="E22" s="826"/>
    </row>
    <row r="23" spans="2:5" ht="3" customHeight="1" x14ac:dyDescent="0.25">
      <c r="B23" s="67"/>
      <c r="C23" s="61"/>
      <c r="D23" s="61"/>
      <c r="E23" s="61"/>
    </row>
    <row r="24" spans="2:5" x14ac:dyDescent="0.25">
      <c r="B24" s="827" t="s">
        <v>34</v>
      </c>
      <c r="C24" s="826"/>
      <c r="D24" s="826"/>
      <c r="E24" s="826"/>
    </row>
    <row r="25" spans="2:5" x14ac:dyDescent="0.25">
      <c r="B25" s="61"/>
      <c r="C25" s="61"/>
      <c r="D25" s="61"/>
      <c r="E25" s="61"/>
    </row>
    <row r="26" spans="2:5" ht="13" x14ac:dyDescent="0.3">
      <c r="B26" s="829" t="s">
        <v>463</v>
      </c>
      <c r="C26" s="829"/>
      <c r="D26" s="829"/>
      <c r="E26" s="829"/>
    </row>
    <row r="27" spans="2:5" ht="3" customHeight="1" x14ac:dyDescent="0.25">
      <c r="B27" s="61"/>
      <c r="C27" s="61"/>
      <c r="D27" s="61"/>
      <c r="E27" s="61"/>
    </row>
    <row r="28" spans="2:5" x14ac:dyDescent="0.25">
      <c r="B28" s="826" t="s">
        <v>35</v>
      </c>
      <c r="C28" s="826"/>
      <c r="D28" s="826"/>
      <c r="E28" s="826"/>
    </row>
    <row r="29" spans="2:5" ht="12.75" customHeight="1" x14ac:dyDescent="0.3">
      <c r="B29" s="64"/>
      <c r="C29" s="64"/>
      <c r="D29" s="64"/>
      <c r="E29" s="64"/>
    </row>
    <row r="30" spans="2:5" ht="13" x14ac:dyDescent="0.3">
      <c r="B30" s="829" t="s">
        <v>743</v>
      </c>
      <c r="C30" s="829"/>
      <c r="D30" s="829"/>
      <c r="E30" s="829"/>
    </row>
    <row r="31" spans="2:5" ht="3" customHeight="1" x14ac:dyDescent="0.25">
      <c r="B31" s="61"/>
      <c r="C31" s="61"/>
      <c r="D31" s="61"/>
      <c r="E31" s="61"/>
    </row>
    <row r="32" spans="2:5" x14ac:dyDescent="0.25">
      <c r="B32" s="832" t="s">
        <v>744</v>
      </c>
      <c r="C32" s="832"/>
      <c r="D32" s="832"/>
      <c r="E32" s="832"/>
    </row>
    <row r="33" spans="2:5" ht="12.75" customHeight="1" x14ac:dyDescent="0.3">
      <c r="B33" s="64"/>
      <c r="C33" s="64"/>
      <c r="D33" s="64"/>
      <c r="E33" s="64"/>
    </row>
    <row r="34" spans="2:5" ht="12.75" customHeight="1" x14ac:dyDescent="0.3">
      <c r="B34" s="64"/>
      <c r="C34" s="64"/>
      <c r="D34" s="64"/>
      <c r="E34" s="64"/>
    </row>
    <row r="35" spans="2:5" ht="12.75" customHeight="1" x14ac:dyDescent="0.3">
      <c r="B35" s="68"/>
      <c r="C35" s="68"/>
      <c r="D35" s="64"/>
      <c r="E35" s="64"/>
    </row>
    <row r="36" spans="2:5" ht="12.75" customHeight="1" x14ac:dyDescent="0.3">
      <c r="B36" s="68"/>
      <c r="C36" s="68"/>
      <c r="D36" s="69"/>
      <c r="E36" s="69"/>
    </row>
    <row r="37" spans="2:5" ht="12.75" customHeight="1" x14ac:dyDescent="0.3">
      <c r="B37" s="68"/>
      <c r="C37" s="68"/>
      <c r="D37" s="64"/>
      <c r="E37" s="64"/>
    </row>
    <row r="38" spans="2:5" ht="12.75" customHeight="1" x14ac:dyDescent="0.3">
      <c r="B38" s="68"/>
      <c r="C38" s="68"/>
      <c r="D38" s="64"/>
      <c r="E38" s="64"/>
    </row>
    <row r="39" spans="2:5" ht="12.75" customHeight="1" x14ac:dyDescent="0.3">
      <c r="B39" s="68"/>
      <c r="C39" s="68"/>
      <c r="D39" s="64"/>
      <c r="E39" s="64"/>
    </row>
    <row r="40" spans="2:5" ht="12.75" customHeight="1" x14ac:dyDescent="0.3">
      <c r="B40" s="64"/>
      <c r="C40" s="64"/>
      <c r="D40" s="64"/>
      <c r="E40" s="64"/>
    </row>
    <row r="41" spans="2:5" ht="12.75" customHeight="1" x14ac:dyDescent="0.3">
      <c r="B41" s="64"/>
      <c r="C41" s="64"/>
      <c r="D41" s="64"/>
      <c r="E41" s="64"/>
    </row>
    <row r="42" spans="2:5" ht="12.75" customHeight="1" x14ac:dyDescent="0.3">
      <c r="B42" s="64"/>
      <c r="C42" s="64"/>
      <c r="D42" s="64"/>
      <c r="E42" s="64"/>
    </row>
    <row r="43" spans="2:5" ht="12.75" customHeight="1" x14ac:dyDescent="0.3">
      <c r="B43" s="64"/>
      <c r="C43" s="64"/>
      <c r="D43" s="64"/>
      <c r="E43" s="64"/>
    </row>
    <row r="44" spans="2:5" ht="12.75" customHeight="1" x14ac:dyDescent="0.3">
      <c r="B44" s="64"/>
      <c r="C44" s="64"/>
      <c r="D44" s="64"/>
      <c r="E44" s="64"/>
    </row>
    <row r="45" spans="2:5" ht="12.75" customHeight="1" x14ac:dyDescent="0.3">
      <c r="B45" s="64"/>
      <c r="C45" s="64"/>
      <c r="D45" s="64"/>
      <c r="E45" s="64"/>
    </row>
    <row r="46" spans="2:5" ht="12.75" customHeight="1" x14ac:dyDescent="0.3">
      <c r="B46" s="64"/>
      <c r="C46" s="64"/>
      <c r="D46" s="64"/>
      <c r="E46" s="64"/>
    </row>
    <row r="47" spans="2:5" ht="12.75" customHeight="1" x14ac:dyDescent="0.3">
      <c r="B47" s="64"/>
      <c r="C47" s="64"/>
      <c r="D47" s="64"/>
      <c r="E47" s="64"/>
    </row>
    <row r="48" spans="2:5" ht="12.75" customHeight="1" x14ac:dyDescent="0.3">
      <c r="B48" s="64"/>
      <c r="C48" s="64"/>
      <c r="D48" s="64"/>
      <c r="E48" s="64"/>
    </row>
    <row r="49" spans="2:5" ht="12.75" customHeight="1" x14ac:dyDescent="0.3">
      <c r="B49" s="68"/>
      <c r="C49" s="68"/>
      <c r="D49" s="64"/>
      <c r="E49" s="64"/>
    </row>
    <row r="50" spans="2:5" ht="12.75" customHeight="1" x14ac:dyDescent="0.3">
      <c r="B50" s="64"/>
      <c r="C50" s="64"/>
      <c r="D50" s="64"/>
      <c r="E50" s="64"/>
    </row>
    <row r="51" spans="2:5" ht="12.75" customHeight="1" x14ac:dyDescent="0.3">
      <c r="B51" s="68"/>
      <c r="C51" s="68"/>
      <c r="D51" s="64"/>
      <c r="E51" s="64"/>
    </row>
    <row r="52" spans="2:5" ht="12.75" hidden="1" customHeight="1" x14ac:dyDescent="0.3">
      <c r="B52" s="64"/>
      <c r="C52" s="64"/>
      <c r="D52" s="64"/>
      <c r="E52" s="64"/>
    </row>
    <row r="53" spans="2:5" ht="12.75" hidden="1" customHeight="1" x14ac:dyDescent="0.3">
      <c r="B53" s="64"/>
      <c r="C53" s="64"/>
      <c r="D53" s="64"/>
      <c r="E53" s="64"/>
    </row>
    <row r="54" spans="2:5" ht="12.75" hidden="1" customHeight="1" x14ac:dyDescent="0.3">
      <c r="B54" s="2"/>
      <c r="C54" s="2"/>
      <c r="D54" s="2"/>
      <c r="E54" s="2"/>
    </row>
    <row r="55" spans="2:5" ht="12.75" hidden="1" customHeight="1" x14ac:dyDescent="0.3">
      <c r="B55" s="2"/>
      <c r="C55" s="2"/>
      <c r="D55" s="2"/>
      <c r="E55" s="2"/>
    </row>
    <row r="56" spans="2:5" ht="12.75" hidden="1" customHeight="1" x14ac:dyDescent="0.3">
      <c r="B56" s="2"/>
      <c r="C56" s="2"/>
      <c r="D56" s="2"/>
      <c r="E56" s="2"/>
    </row>
    <row r="57" spans="2:5" ht="12.75" hidden="1" customHeight="1" x14ac:dyDescent="0.3">
      <c r="B57" s="2"/>
      <c r="C57" s="2"/>
      <c r="D57" s="2"/>
      <c r="E57" s="2"/>
    </row>
    <row r="58" spans="2:5" ht="12.75" hidden="1" customHeight="1" x14ac:dyDescent="0.3">
      <c r="B58" s="2"/>
      <c r="C58" s="2"/>
      <c r="D58" s="2"/>
      <c r="E58" s="2"/>
    </row>
    <row r="59" spans="2:5" ht="12.75" hidden="1" customHeight="1" x14ac:dyDescent="0.3">
      <c r="B59" s="2"/>
      <c r="C59" s="2"/>
      <c r="D59" s="2"/>
      <c r="E59" s="2"/>
    </row>
    <row r="60" spans="2:5" ht="12.75" hidden="1" customHeight="1" x14ac:dyDescent="0.3">
      <c r="B60" s="2"/>
      <c r="C60" s="2"/>
      <c r="D60" s="2"/>
      <c r="E60" s="2"/>
    </row>
    <row r="61" spans="2:5" ht="12.75" hidden="1" customHeight="1" x14ac:dyDescent="0.3">
      <c r="B61" s="2"/>
      <c r="C61" s="2"/>
      <c r="D61" s="2"/>
      <c r="E61" s="2"/>
    </row>
    <row r="62" spans="2:5" ht="12.75" hidden="1" customHeight="1" x14ac:dyDescent="0.3">
      <c r="B62" s="2"/>
      <c r="C62" s="2"/>
      <c r="D62" s="2"/>
      <c r="E62" s="2"/>
    </row>
    <row r="63" spans="2:5" ht="12.75" hidden="1" customHeight="1" x14ac:dyDescent="0.3">
      <c r="B63" s="2"/>
      <c r="C63" s="2"/>
      <c r="D63" s="2"/>
      <c r="E63" s="2"/>
    </row>
    <row r="64" spans="2:5" ht="12.75" hidden="1" customHeight="1" x14ac:dyDescent="0.3">
      <c r="B64" s="2"/>
      <c r="C64" s="2"/>
      <c r="D64" s="2"/>
      <c r="E64" s="2"/>
    </row>
    <row r="65" spans="2:5" ht="12.75" hidden="1" customHeight="1" x14ac:dyDescent="0.3">
      <c r="B65" s="2"/>
      <c r="C65" s="2"/>
      <c r="D65" s="2"/>
      <c r="E65" s="2"/>
    </row>
    <row r="66" spans="2:5" ht="12.75" hidden="1" customHeight="1" x14ac:dyDescent="0.3">
      <c r="B66" s="2"/>
      <c r="C66" s="2"/>
      <c r="D66" s="2"/>
      <c r="E66" s="2"/>
    </row>
    <row r="67" spans="2:5" ht="12.75" hidden="1" customHeight="1" x14ac:dyDescent="0.3">
      <c r="B67" s="2"/>
      <c r="C67" s="2"/>
      <c r="D67" s="2"/>
      <c r="E67" s="2"/>
    </row>
    <row r="68" spans="2:5" ht="12.75" hidden="1" customHeight="1" x14ac:dyDescent="0.3">
      <c r="B68" s="2"/>
      <c r="C68" s="2"/>
      <c r="D68" s="2"/>
      <c r="E68" s="2"/>
    </row>
    <row r="69" spans="2:5" ht="12.75" hidden="1" customHeight="1" x14ac:dyDescent="0.3">
      <c r="B69" s="2"/>
      <c r="C69" s="2"/>
      <c r="D69" s="2"/>
      <c r="E69" s="2"/>
    </row>
    <row r="70" spans="2:5" ht="12.75" hidden="1" customHeight="1" x14ac:dyDescent="0.3">
      <c r="B70" s="2"/>
      <c r="C70" s="2"/>
      <c r="D70" s="2"/>
      <c r="E70" s="2"/>
    </row>
    <row r="71" spans="2:5" ht="12.75" hidden="1" customHeight="1" x14ac:dyDescent="0.3">
      <c r="B71" s="2"/>
      <c r="C71" s="2"/>
      <c r="D71" s="2"/>
      <c r="E71" s="2"/>
    </row>
    <row r="72" spans="2:5" ht="12.75" hidden="1" customHeight="1" x14ac:dyDescent="0.3">
      <c r="B72" s="2"/>
      <c r="C72" s="2"/>
      <c r="D72" s="2"/>
      <c r="E72" s="2"/>
    </row>
    <row r="73" spans="2:5" ht="12.75" hidden="1" customHeight="1" x14ac:dyDescent="0.3">
      <c r="B73" s="2"/>
      <c r="C73" s="2"/>
      <c r="D73" s="2"/>
      <c r="E73" s="2"/>
    </row>
    <row r="74" spans="2:5" ht="12.75" hidden="1" customHeight="1" x14ac:dyDescent="0.3">
      <c r="B74" s="2"/>
      <c r="C74" s="2"/>
      <c r="D74" s="2"/>
      <c r="E74" s="2"/>
    </row>
    <row r="75" spans="2:5" ht="12.75" hidden="1" customHeight="1" x14ac:dyDescent="0.3">
      <c r="B75" s="2"/>
      <c r="C75" s="2"/>
      <c r="D75" s="2"/>
      <c r="E75" s="2"/>
    </row>
    <row r="76" spans="2:5" ht="12.75" hidden="1" customHeight="1" x14ac:dyDescent="0.3">
      <c r="B76" s="2"/>
      <c r="C76" s="2"/>
      <c r="D76" s="2"/>
      <c r="E76" s="2"/>
    </row>
    <row r="77" spans="2:5" ht="12.75" hidden="1" customHeight="1" x14ac:dyDescent="0.3">
      <c r="B77" s="2"/>
      <c r="C77" s="2"/>
      <c r="D77" s="2"/>
      <c r="E77" s="2"/>
    </row>
    <row r="78" spans="2:5" ht="12.75" hidden="1" customHeight="1" x14ac:dyDescent="0.3">
      <c r="B78" s="2"/>
      <c r="C78" s="2"/>
      <c r="D78" s="2"/>
      <c r="E78" s="2"/>
    </row>
    <row r="79" spans="2:5" ht="12.75" hidden="1" customHeight="1" x14ac:dyDescent="0.3">
      <c r="B79" s="2"/>
      <c r="C79" s="2"/>
      <c r="D79" s="2"/>
      <c r="E79" s="2"/>
    </row>
    <row r="80" spans="2:5" ht="12.75" hidden="1" customHeight="1" x14ac:dyDescent="0.3">
      <c r="B80" s="2"/>
      <c r="C80" s="2"/>
      <c r="D80" s="2"/>
      <c r="E80" s="2"/>
    </row>
    <row r="81" spans="2:5" ht="12.75" hidden="1" customHeight="1" x14ac:dyDescent="0.3">
      <c r="B81" s="2"/>
      <c r="C81" s="2"/>
      <c r="D81" s="2"/>
      <c r="E81" s="2"/>
    </row>
    <row r="82" spans="2:5" ht="12.75" hidden="1" customHeight="1" x14ac:dyDescent="0.3">
      <c r="B82" s="2"/>
      <c r="C82" s="2"/>
      <c r="D82" s="2"/>
      <c r="E82" s="2"/>
    </row>
    <row r="83" spans="2:5" ht="12.75" hidden="1" customHeight="1" x14ac:dyDescent="0.3">
      <c r="B83" s="2"/>
      <c r="C83" s="2"/>
      <c r="D83" s="2"/>
      <c r="E83" s="2"/>
    </row>
    <row r="84" spans="2:5" ht="12.75" hidden="1" customHeight="1" x14ac:dyDescent="0.3">
      <c r="B84" s="2"/>
      <c r="C84" s="2"/>
      <c r="D84" s="2"/>
      <c r="E84" s="2"/>
    </row>
    <row r="85" spans="2:5" ht="12.75" hidden="1" customHeight="1" x14ac:dyDescent="0.3">
      <c r="B85" s="2"/>
      <c r="C85" s="2"/>
      <c r="D85" s="2"/>
      <c r="E85" s="2"/>
    </row>
    <row r="86" spans="2:5" ht="12.75" hidden="1" customHeight="1" x14ac:dyDescent="0.3">
      <c r="B86" s="2"/>
      <c r="C86" s="2"/>
      <c r="D86" s="2"/>
      <c r="E86" s="2"/>
    </row>
    <row r="87" spans="2:5" ht="81.75" hidden="1" customHeight="1" x14ac:dyDescent="0.25"/>
    <row r="88" spans="2:5" hidden="1" x14ac:dyDescent="0.25">
      <c r="B88" s="831" t="s">
        <v>36</v>
      </c>
      <c r="C88" s="831"/>
      <c r="D88" s="831"/>
      <c r="E88" s="831"/>
    </row>
    <row r="89" spans="2:5" hidden="1" x14ac:dyDescent="0.25">
      <c r="B89" s="3"/>
    </row>
    <row r="90" spans="2:5" hidden="1" x14ac:dyDescent="0.25">
      <c r="B90" s="831" t="s">
        <v>37</v>
      </c>
      <c r="C90" s="831"/>
      <c r="D90" s="831"/>
      <c r="E90" s="831"/>
    </row>
    <row r="91" spans="2:5" hidden="1" x14ac:dyDescent="0.25"/>
    <row r="92" spans="2:5" hidden="1" x14ac:dyDescent="0.25"/>
    <row r="93" spans="2:5" hidden="1" x14ac:dyDescent="0.25"/>
    <row r="94" spans="2:5" hidden="1" x14ac:dyDescent="0.25"/>
    <row r="95" spans="2:5" hidden="1" x14ac:dyDescent="0.25"/>
    <row r="96" spans="2: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sheetData>
  <mergeCells count="16">
    <mergeCell ref="B26:E26"/>
    <mergeCell ref="B28:E28"/>
    <mergeCell ref="B90:E90"/>
    <mergeCell ref="B88:E88"/>
    <mergeCell ref="B30:E30"/>
    <mergeCell ref="B32:E32"/>
    <mergeCell ref="B3:E3"/>
    <mergeCell ref="B20:E20"/>
    <mergeCell ref="B22:E22"/>
    <mergeCell ref="B24:E24"/>
    <mergeCell ref="B8:E8"/>
    <mergeCell ref="B10:E10"/>
    <mergeCell ref="B12:E12"/>
    <mergeCell ref="B14:E14"/>
    <mergeCell ref="B16:E16"/>
    <mergeCell ref="B18:E18"/>
  </mergeCells>
  <phoneticPr fontId="0" type="noConversion"/>
  <hyperlinks>
    <hyperlink ref="B8" location="'Gen. charac.'!C6" display="General characteristics" xr:uid="{00000000-0004-0000-0100-000000000000}"/>
    <hyperlink ref="B22:E22" location="Assets!C9" display="Assets" xr:uid="{00000000-0004-0000-0100-000001000000}"/>
    <hyperlink ref="B24:E24" location="'Liabilities &amp; Equity'!A1" display="Liabilities &amp; equity" xr:uid="{00000000-0004-0000-0100-000002000000}"/>
    <hyperlink ref="B28:E28" location="'Cash flow'!A1" display="Cash flow" xr:uid="{00000000-0004-0000-0100-000003000000}"/>
    <hyperlink ref="B8:E8" location="'Gen. charac.'!C6" display="General characteristics" xr:uid="{00000000-0004-0000-0100-000004000000}"/>
    <hyperlink ref="B12:E12" location="Function!C7" display="Function" xr:uid="{00000000-0004-0000-0100-000005000000}"/>
    <hyperlink ref="B14" location="Nature!C8" display="Nature" xr:uid="{00000000-0004-0000-0100-000006000000}"/>
    <hyperlink ref="B18:E18" location="Comprehensive!A1" display="Comprehensive income" xr:uid="{00000000-0004-0000-0100-000007000000}"/>
    <hyperlink ref="B14:E14" location="Nature!C6" display="Nature" xr:uid="{00000000-0004-0000-0100-000008000000}"/>
    <hyperlink ref="B32:E32" location="Notes!A1" display="Notes" xr:uid="{00000000-0004-0000-0100-000009000000}"/>
  </hyperlinks>
  <printOptions horizontalCentered="1"/>
  <pageMargins left="0.78740157480314965" right="0.78740157480314965" top="0.98425196850393704" bottom="0.78740157480314965" header="0.59055118110236227" footer="0"/>
  <pageSetup paperSize="9" scale="93" orientation="portrait" cellComments="asDisplayed" r:id="rId1"/>
  <headerFooter alignWithMargins="0">
    <oddHeader>&amp;C&amp;12Standard format based on IFRS taxonomy</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P613"/>
  <sheetViews>
    <sheetView zoomScale="80" zoomScaleNormal="80" workbookViewId="0">
      <selection activeCell="C4" sqref="C4:L4"/>
    </sheetView>
  </sheetViews>
  <sheetFormatPr defaultColWidth="0" defaultRowHeight="12.5" zeroHeight="1" x14ac:dyDescent="0.25"/>
  <cols>
    <col min="1" max="1" width="11.453125" style="61" customWidth="1"/>
    <col min="2" max="2" width="3.7265625" style="61" customWidth="1"/>
    <col min="3" max="3" width="4.1796875" style="1" customWidth="1"/>
    <col min="4" max="4" width="32.81640625" style="61" customWidth="1"/>
    <col min="5" max="5" width="5" style="61" customWidth="1"/>
    <col min="6" max="6" width="32.81640625" style="61" customWidth="1"/>
    <col min="7" max="7" width="4.1796875" style="1" customWidth="1"/>
    <col min="8" max="8" width="32.81640625" style="1" customWidth="1"/>
    <col min="9" max="9" width="4.7265625" style="1" customWidth="1"/>
    <col min="10" max="11" width="10.7265625" style="1" customWidth="1"/>
    <col min="12" max="12" width="13.453125" style="48" bestFit="1" customWidth="1"/>
    <col min="13" max="13" width="10.7265625" style="61" customWidth="1"/>
    <col min="14" max="14" width="3.453125" style="61" customWidth="1"/>
    <col min="15" max="15" width="11.7265625" style="61" hidden="1" customWidth="1"/>
    <col min="16" max="45" width="11.453125" style="61" hidden="1" customWidth="1"/>
    <col min="46" max="16384" width="11.453125" style="61" hidden="1"/>
  </cols>
  <sheetData>
    <row r="1" spans="1:15" ht="13" x14ac:dyDescent="0.3">
      <c r="A1" s="70"/>
      <c r="B1" s="70"/>
      <c r="C1" s="80" t="s">
        <v>38</v>
      </c>
      <c r="D1" s="70"/>
      <c r="E1" s="70"/>
      <c r="F1" s="70"/>
      <c r="G1" s="70"/>
      <c r="H1" s="70"/>
      <c r="I1" s="70"/>
      <c r="J1" s="70"/>
      <c r="K1" s="70"/>
      <c r="L1" s="70"/>
      <c r="M1" s="72"/>
      <c r="N1" s="72"/>
    </row>
    <row r="2" spans="1:15" x14ac:dyDescent="0.25">
      <c r="A2" s="70"/>
      <c r="B2" s="70"/>
      <c r="C2" s="841" t="str">
        <f>G17</f>
        <v>Total</v>
      </c>
      <c r="D2" s="842"/>
      <c r="E2" s="842"/>
      <c r="F2" s="842"/>
      <c r="G2" s="842"/>
      <c r="H2" s="842"/>
      <c r="I2" s="842"/>
      <c r="J2" s="842"/>
      <c r="K2" s="843"/>
      <c r="L2" s="844"/>
      <c r="M2" s="73"/>
      <c r="N2" s="73"/>
    </row>
    <row r="3" spans="1:15" ht="13" x14ac:dyDescent="0.3">
      <c r="A3" s="70"/>
      <c r="B3" s="70"/>
      <c r="C3" s="80" t="s">
        <v>39</v>
      </c>
      <c r="D3" s="80"/>
      <c r="E3" s="80"/>
      <c r="F3" s="80"/>
      <c r="G3" s="80"/>
      <c r="H3" s="80"/>
      <c r="I3" s="80"/>
      <c r="J3" s="80"/>
      <c r="K3" s="80"/>
      <c r="L3" s="72"/>
      <c r="M3" s="72"/>
      <c r="N3" s="72"/>
    </row>
    <row r="4" spans="1:15" x14ac:dyDescent="0.25">
      <c r="A4" s="70"/>
      <c r="B4" s="70"/>
      <c r="C4" s="845"/>
      <c r="D4" s="846"/>
      <c r="E4" s="846"/>
      <c r="F4" s="846"/>
      <c r="G4" s="846"/>
      <c r="H4" s="846"/>
      <c r="I4" s="846"/>
      <c r="J4" s="846"/>
      <c r="K4" s="847"/>
      <c r="L4" s="848"/>
      <c r="M4" s="73"/>
      <c r="N4" s="73"/>
    </row>
    <row r="5" spans="1:15" ht="13" x14ac:dyDescent="0.3">
      <c r="A5" s="70"/>
      <c r="B5" s="70"/>
      <c r="C5" s="70"/>
      <c r="D5" s="70"/>
      <c r="E5" s="70"/>
      <c r="F5" s="70"/>
      <c r="G5" s="70"/>
      <c r="H5" s="70"/>
      <c r="I5" s="446"/>
      <c r="J5" s="84"/>
      <c r="K5" s="84"/>
      <c r="L5" s="72"/>
      <c r="M5" s="72"/>
      <c r="N5" s="72"/>
    </row>
    <row r="6" spans="1:15" ht="13" x14ac:dyDescent="0.3">
      <c r="A6" s="70"/>
      <c r="B6" s="70"/>
      <c r="C6" s="853" t="s">
        <v>40</v>
      </c>
      <c r="D6" s="854"/>
      <c r="E6" s="854"/>
      <c r="F6" s="854"/>
      <c r="G6" s="854"/>
      <c r="H6" s="855"/>
      <c r="I6" s="447"/>
      <c r="J6" s="84"/>
      <c r="K6" s="84"/>
      <c r="L6" s="72"/>
      <c r="M6" s="72"/>
      <c r="N6" s="72"/>
    </row>
    <row r="7" spans="1:15" ht="13" x14ac:dyDescent="0.3">
      <c r="A7" s="70"/>
      <c r="B7" s="70"/>
      <c r="C7" s="81"/>
      <c r="D7" s="81"/>
      <c r="E7" s="81"/>
      <c r="F7" s="81"/>
      <c r="G7" s="81"/>
      <c r="H7" s="81"/>
      <c r="I7" s="448"/>
      <c r="J7" s="477" t="s">
        <v>18</v>
      </c>
      <c r="K7" s="525"/>
      <c r="L7" s="74" t="s">
        <v>41</v>
      </c>
      <c r="M7" s="74" t="s">
        <v>42</v>
      </c>
      <c r="N7" s="74"/>
      <c r="O7" s="75" t="s">
        <v>43</v>
      </c>
    </row>
    <row r="8" spans="1:15" ht="13" x14ac:dyDescent="0.3">
      <c r="A8" s="70"/>
      <c r="B8" s="70"/>
      <c r="C8" s="81"/>
      <c r="D8" s="81"/>
      <c r="E8" s="81"/>
      <c r="F8" s="81"/>
      <c r="G8" s="81"/>
      <c r="H8" s="81"/>
      <c r="I8" s="449"/>
      <c r="J8" s="477" t="s">
        <v>445</v>
      </c>
      <c r="K8" s="525"/>
      <c r="L8" s="477" t="s">
        <v>44</v>
      </c>
      <c r="M8" s="477" t="s">
        <v>45</v>
      </c>
      <c r="N8" s="477"/>
    </row>
    <row r="9" spans="1:15" x14ac:dyDescent="0.25">
      <c r="A9" s="70"/>
      <c r="B9" s="70"/>
      <c r="C9" s="81"/>
      <c r="D9" s="81"/>
      <c r="E9" s="81"/>
      <c r="F9" s="81"/>
      <c r="G9" s="81"/>
      <c r="H9" s="81"/>
      <c r="I9" s="448"/>
      <c r="J9" s="81"/>
      <c r="K9" s="81"/>
      <c r="L9" s="77"/>
      <c r="M9" s="77"/>
      <c r="N9" s="77"/>
    </row>
    <row r="10" spans="1:15" ht="13.5" thickBot="1" x14ac:dyDescent="0.35">
      <c r="A10" s="70"/>
      <c r="B10" s="70"/>
      <c r="C10" s="82" t="s">
        <v>663</v>
      </c>
      <c r="D10" s="71"/>
      <c r="E10" s="82"/>
      <c r="F10" s="82"/>
      <c r="G10" s="82"/>
      <c r="H10" s="82"/>
      <c r="I10" s="450"/>
      <c r="J10" s="324"/>
      <c r="K10" s="324"/>
      <c r="L10" s="83" t="s">
        <v>494</v>
      </c>
      <c r="M10" s="109" t="s">
        <v>461</v>
      </c>
      <c r="N10" s="77"/>
    </row>
    <row r="11" spans="1:15" ht="13" thickBot="1" x14ac:dyDescent="0.3">
      <c r="A11" s="70"/>
      <c r="B11" s="70"/>
      <c r="C11" s="833"/>
      <c r="D11" s="834"/>
      <c r="E11" s="851"/>
      <c r="F11" s="851"/>
      <c r="G11" s="851"/>
      <c r="H11" s="852"/>
      <c r="I11" s="85"/>
      <c r="J11" s="309" t="s">
        <v>675</v>
      </c>
      <c r="K11" s="676">
        <v>971</v>
      </c>
      <c r="L11" s="77"/>
      <c r="M11" s="77"/>
      <c r="N11" s="77"/>
      <c r="O11" s="61" t="str">
        <f>IF(C11="", "", C11)</f>
        <v/>
      </c>
    </row>
    <row r="12" spans="1:15" x14ac:dyDescent="0.25">
      <c r="A12" s="70"/>
      <c r="B12" s="70"/>
      <c r="C12" s="81"/>
      <c r="D12" s="81"/>
      <c r="E12" s="81"/>
      <c r="F12" s="81"/>
      <c r="G12" s="81"/>
      <c r="H12" s="81"/>
      <c r="I12" s="448"/>
      <c r="J12" s="309"/>
      <c r="K12" s="309"/>
      <c r="L12" s="77"/>
      <c r="M12" s="77"/>
      <c r="N12" s="77"/>
    </row>
    <row r="13" spans="1:15" ht="13.5" thickBot="1" x14ac:dyDescent="0.35">
      <c r="A13" s="70"/>
      <c r="B13" s="70"/>
      <c r="C13" s="82" t="s">
        <v>716</v>
      </c>
      <c r="D13" s="71"/>
      <c r="E13" s="82"/>
      <c r="F13" s="82"/>
      <c r="G13" s="82"/>
      <c r="H13" s="82"/>
      <c r="I13" s="450"/>
      <c r="J13" s="323"/>
      <c r="K13" s="323"/>
      <c r="L13" s="77"/>
      <c r="M13" s="77"/>
      <c r="N13" s="77"/>
    </row>
    <row r="14" spans="1:15" s="348" customFormat="1" x14ac:dyDescent="0.25">
      <c r="A14" s="102"/>
      <c r="B14" s="102"/>
      <c r="C14" s="94" t="s">
        <v>673</v>
      </c>
      <c r="D14" s="81"/>
      <c r="G14" s="865"/>
      <c r="H14" s="866"/>
      <c r="I14" s="448"/>
      <c r="J14" s="309" t="s">
        <v>674</v>
      </c>
      <c r="K14" s="677">
        <v>971</v>
      </c>
      <c r="L14" s="77"/>
      <c r="M14" s="77"/>
      <c r="N14" s="77"/>
    </row>
    <row r="15" spans="1:15" ht="13" x14ac:dyDescent="0.3">
      <c r="A15" s="70"/>
      <c r="B15" s="70"/>
      <c r="C15" s="97" t="s">
        <v>676</v>
      </c>
      <c r="D15" s="91"/>
      <c r="G15" s="867"/>
      <c r="H15" s="868"/>
      <c r="I15" s="448"/>
      <c r="J15" s="309" t="s">
        <v>689</v>
      </c>
      <c r="K15" s="678">
        <v>971</v>
      </c>
      <c r="L15" s="77"/>
      <c r="M15" s="77" t="s">
        <v>46</v>
      </c>
      <c r="N15" s="77"/>
      <c r="O15" s="61" t="str">
        <f>IF(G15="", "", G15)</f>
        <v/>
      </c>
    </row>
    <row r="16" spans="1:15" ht="13" x14ac:dyDescent="0.3">
      <c r="A16" s="70"/>
      <c r="B16" s="70"/>
      <c r="C16" s="97" t="s">
        <v>787</v>
      </c>
      <c r="D16" s="91"/>
      <c r="G16" s="871"/>
      <c r="H16" s="872"/>
      <c r="I16" s="448"/>
      <c r="J16" s="309" t="s">
        <v>690</v>
      </c>
      <c r="K16" s="678">
        <v>971</v>
      </c>
      <c r="L16" s="77"/>
      <c r="M16" s="77"/>
      <c r="N16" s="77"/>
    </row>
    <row r="17" spans="1:15" ht="13.5" thickBot="1" x14ac:dyDescent="0.35">
      <c r="A17" s="70"/>
      <c r="B17" s="70"/>
      <c r="C17" s="97" t="s">
        <v>833</v>
      </c>
      <c r="D17" s="91"/>
      <c r="G17" s="869" t="s">
        <v>918</v>
      </c>
      <c r="H17" s="870"/>
      <c r="I17" s="448"/>
      <c r="J17" s="77" t="s">
        <v>692</v>
      </c>
      <c r="K17" s="679">
        <v>971</v>
      </c>
      <c r="L17" s="83" t="s">
        <v>498</v>
      </c>
      <c r="M17" s="77" t="s">
        <v>461</v>
      </c>
      <c r="N17" s="77"/>
    </row>
    <row r="18" spans="1:15" ht="13" x14ac:dyDescent="0.3">
      <c r="A18" s="70"/>
      <c r="B18" s="70"/>
      <c r="C18" s="97"/>
      <c r="D18" s="91"/>
      <c r="E18" s="497"/>
      <c r="F18" s="498"/>
      <c r="G18" s="81"/>
      <c r="H18" s="231"/>
      <c r="I18" s="448"/>
      <c r="J18" s="499"/>
      <c r="K18" s="499"/>
      <c r="L18" s="77"/>
      <c r="M18" s="77"/>
      <c r="N18" s="77"/>
    </row>
    <row r="19" spans="1:15" ht="13.5" thickBot="1" x14ac:dyDescent="0.35">
      <c r="A19" s="70"/>
      <c r="B19" s="70"/>
      <c r="C19" s="183" t="s">
        <v>672</v>
      </c>
      <c r="D19" s="91"/>
      <c r="E19" s="97"/>
      <c r="F19" s="97"/>
      <c r="G19" s="97"/>
      <c r="H19" s="82"/>
      <c r="I19" s="453"/>
      <c r="J19" s="455"/>
      <c r="K19" s="455"/>
      <c r="L19" s="462"/>
      <c r="N19" s="77"/>
      <c r="O19" s="61" t="e">
        <f xml:space="preserve"> IF(#REF!="", "",#REF!)</f>
        <v>#REF!</v>
      </c>
    </row>
    <row r="20" spans="1:15" ht="13" x14ac:dyDescent="0.3">
      <c r="A20" s="70"/>
      <c r="B20" s="70"/>
      <c r="C20" s="97" t="s">
        <v>678</v>
      </c>
      <c r="D20" s="91"/>
      <c r="E20" s="97"/>
      <c r="F20" s="252"/>
      <c r="G20" s="860"/>
      <c r="H20" s="861"/>
      <c r="I20" s="453"/>
      <c r="J20" s="309" t="s">
        <v>693</v>
      </c>
      <c r="K20" s="677">
        <v>706</v>
      </c>
      <c r="L20" s="83" t="s">
        <v>612</v>
      </c>
      <c r="M20" s="77" t="s">
        <v>461</v>
      </c>
      <c r="N20" s="77"/>
    </row>
    <row r="21" spans="1:15" ht="13.5" thickBot="1" x14ac:dyDescent="0.35">
      <c r="A21" s="70"/>
      <c r="B21" s="70"/>
      <c r="C21" s="97" t="s">
        <v>679</v>
      </c>
      <c r="D21" s="91"/>
      <c r="E21" s="105"/>
      <c r="F21" s="105"/>
      <c r="G21" s="860"/>
      <c r="H21" s="861"/>
      <c r="I21" s="453"/>
      <c r="J21" s="309" t="s">
        <v>694</v>
      </c>
      <c r="K21" s="679">
        <v>702</v>
      </c>
      <c r="L21" s="83"/>
      <c r="M21" s="77"/>
      <c r="N21" s="77"/>
    </row>
    <row r="22" spans="1:15" x14ac:dyDescent="0.25">
      <c r="A22" s="70"/>
      <c r="B22" s="70"/>
      <c r="C22" s="81"/>
      <c r="D22" s="81"/>
      <c r="E22" s="81"/>
      <c r="F22" s="81"/>
      <c r="G22" s="81"/>
      <c r="H22" s="81"/>
      <c r="I22" s="448"/>
      <c r="J22" s="309"/>
      <c r="K22" s="309"/>
      <c r="L22" s="77"/>
      <c r="M22" s="77"/>
      <c r="N22" s="77"/>
    </row>
    <row r="23" spans="1:15" ht="13.5" thickBot="1" x14ac:dyDescent="0.35">
      <c r="A23" s="70"/>
      <c r="B23" s="70"/>
      <c r="C23" s="82" t="s">
        <v>680</v>
      </c>
      <c r="D23" s="71"/>
      <c r="E23" s="82"/>
      <c r="F23" s="82"/>
      <c r="G23" s="82"/>
      <c r="H23" s="82"/>
      <c r="I23" s="450"/>
      <c r="J23" s="322"/>
      <c r="K23" s="322"/>
      <c r="L23" s="83" t="s">
        <v>495</v>
      </c>
      <c r="M23" s="77" t="s">
        <v>461</v>
      </c>
      <c r="N23" s="77"/>
      <c r="O23" s="61" t="str">
        <f>IF(C24&lt;&gt;"",C24,"")</f>
        <v>Consolidated</v>
      </c>
    </row>
    <row r="24" spans="1:15" ht="13" thickBot="1" x14ac:dyDescent="0.3">
      <c r="A24" s="70"/>
      <c r="B24" s="70"/>
      <c r="C24" s="862" t="s">
        <v>576</v>
      </c>
      <c r="D24" s="863"/>
      <c r="E24" s="863"/>
      <c r="F24" s="863"/>
      <c r="G24" s="863"/>
      <c r="H24" s="864"/>
      <c r="I24" s="87"/>
      <c r="J24" s="309" t="s">
        <v>698</v>
      </c>
      <c r="K24" s="676">
        <v>971</v>
      </c>
      <c r="L24" s="77"/>
      <c r="M24" s="77"/>
      <c r="N24" s="77"/>
    </row>
    <row r="25" spans="1:15" x14ac:dyDescent="0.25">
      <c r="A25" s="70"/>
      <c r="B25" s="70"/>
      <c r="C25" s="88"/>
      <c r="D25" s="88"/>
      <c r="E25" s="70"/>
      <c r="F25" s="70"/>
      <c r="G25" s="88"/>
      <c r="H25" s="70"/>
      <c r="I25" s="446"/>
      <c r="J25" s="325"/>
      <c r="K25" s="325"/>
      <c r="L25" s="77"/>
      <c r="M25" s="77"/>
      <c r="N25" s="77"/>
    </row>
    <row r="26" spans="1:15" ht="13" x14ac:dyDescent="0.3">
      <c r="A26" s="70"/>
      <c r="B26" s="70"/>
      <c r="C26" s="82" t="s">
        <v>681</v>
      </c>
      <c r="D26" s="71"/>
      <c r="E26" s="71"/>
      <c r="F26" s="70"/>
      <c r="G26" s="71"/>
      <c r="H26" s="71"/>
      <c r="I26" s="451"/>
      <c r="J26" s="300"/>
      <c r="K26" s="300"/>
      <c r="L26" s="77"/>
      <c r="M26" s="77"/>
      <c r="N26" s="77"/>
    </row>
    <row r="27" spans="1:15" s="78" customFormat="1" ht="13.5" thickBot="1" x14ac:dyDescent="0.35">
      <c r="A27" s="71"/>
      <c r="B27" s="71"/>
      <c r="C27" s="97" t="s">
        <v>683</v>
      </c>
      <c r="D27" s="91"/>
      <c r="E27" s="88"/>
      <c r="F27" s="88"/>
      <c r="G27" s="856"/>
      <c r="H27" s="856"/>
      <c r="I27" s="396"/>
      <c r="J27" s="326"/>
      <c r="K27" s="326"/>
      <c r="L27" s="77" t="s">
        <v>496</v>
      </c>
      <c r="M27" s="77" t="s">
        <v>461</v>
      </c>
      <c r="N27" s="77"/>
      <c r="O27" s="61"/>
    </row>
    <row r="28" spans="1:15" x14ac:dyDescent="0.25">
      <c r="A28" s="70"/>
      <c r="B28" s="70"/>
      <c r="C28" s="857" t="s">
        <v>621</v>
      </c>
      <c r="D28" s="858"/>
      <c r="E28" s="858"/>
      <c r="F28" s="858"/>
      <c r="G28" s="858"/>
      <c r="H28" s="859"/>
      <c r="I28" s="89"/>
      <c r="J28" s="309" t="s">
        <v>699</v>
      </c>
      <c r="K28" s="677">
        <v>971</v>
      </c>
      <c r="L28" s="77"/>
      <c r="M28" s="77"/>
      <c r="N28" s="77"/>
      <c r="O28" s="61" t="str">
        <f>IF(C28&lt;&gt;0,C28,"")</f>
        <v>Yearly</v>
      </c>
    </row>
    <row r="29" spans="1:15" ht="13.5" thickBot="1" x14ac:dyDescent="0.35">
      <c r="A29" s="70"/>
      <c r="B29" s="70"/>
      <c r="C29" s="97" t="s">
        <v>682</v>
      </c>
      <c r="D29" s="91"/>
      <c r="E29" s="95"/>
      <c r="F29" s="91"/>
      <c r="G29" s="849">
        <v>43466</v>
      </c>
      <c r="H29" s="850"/>
      <c r="I29" s="90"/>
      <c r="J29" s="508" t="s">
        <v>700</v>
      </c>
      <c r="K29" s="679">
        <v>970</v>
      </c>
      <c r="L29" s="77"/>
      <c r="M29" s="77" t="s">
        <v>46</v>
      </c>
      <c r="N29" s="77"/>
      <c r="O29" s="79">
        <f>IF(G29="", "", G29)</f>
        <v>43466</v>
      </c>
    </row>
    <row r="30" spans="1:15" ht="13" x14ac:dyDescent="0.3">
      <c r="A30" s="70"/>
      <c r="B30" s="70"/>
      <c r="C30" s="97"/>
      <c r="D30" s="91"/>
      <c r="E30" s="91"/>
      <c r="F30" s="82"/>
      <c r="G30" s="82"/>
      <c r="H30" s="82"/>
      <c r="I30" s="90"/>
      <c r="J30" s="508"/>
      <c r="K30" s="508"/>
      <c r="L30" s="83"/>
      <c r="M30" s="77"/>
      <c r="N30" s="77"/>
      <c r="O30" s="79"/>
    </row>
    <row r="31" spans="1:15" ht="13" x14ac:dyDescent="0.3">
      <c r="A31" s="70"/>
      <c r="B31" s="70"/>
      <c r="C31" s="97"/>
      <c r="D31" s="91"/>
      <c r="E31" s="91"/>
      <c r="F31" s="86" t="s">
        <v>449</v>
      </c>
      <c r="G31" s="82"/>
      <c r="H31" s="86" t="s">
        <v>736</v>
      </c>
      <c r="I31" s="90"/>
      <c r="J31" s="560"/>
      <c r="K31" s="560"/>
      <c r="L31" s="83"/>
      <c r="M31" s="77"/>
      <c r="N31" s="77"/>
      <c r="O31" s="79"/>
    </row>
    <row r="32" spans="1:15" ht="13.5" thickBot="1" x14ac:dyDescent="0.35">
      <c r="A32" s="70"/>
      <c r="B32" s="70"/>
      <c r="C32" s="97"/>
      <c r="D32" s="91"/>
      <c r="E32" s="91"/>
      <c r="F32" s="86"/>
      <c r="G32" s="82"/>
      <c r="H32" s="86"/>
      <c r="I32" s="90"/>
      <c r="J32" s="560"/>
      <c r="K32" s="560"/>
      <c r="L32" s="83"/>
      <c r="M32" s="77"/>
      <c r="N32" s="77"/>
      <c r="O32" s="79"/>
    </row>
    <row r="33" spans="1:15" ht="13.5" thickBot="1" x14ac:dyDescent="0.35">
      <c r="A33" s="70"/>
      <c r="B33" s="70"/>
      <c r="C33" s="97" t="s">
        <v>739</v>
      </c>
      <c r="D33" s="91"/>
      <c r="E33" s="91"/>
      <c r="F33" s="561"/>
      <c r="G33" s="82"/>
      <c r="H33" s="561"/>
      <c r="I33" s="90"/>
      <c r="J33" s="560" t="s">
        <v>796</v>
      </c>
      <c r="K33" s="676">
        <v>970</v>
      </c>
      <c r="L33" s="83" t="s">
        <v>496</v>
      </c>
      <c r="M33" s="77" t="s">
        <v>18</v>
      </c>
      <c r="N33" s="77"/>
      <c r="O33" s="79"/>
    </row>
    <row r="34" spans="1:15" x14ac:dyDescent="0.25">
      <c r="A34" s="70"/>
      <c r="B34" s="70"/>
      <c r="C34" s="96"/>
      <c r="D34" s="96"/>
      <c r="E34" s="88"/>
      <c r="F34" s="88"/>
      <c r="G34" s="88"/>
      <c r="H34" s="88"/>
      <c r="I34" s="396"/>
      <c r="J34" s="300"/>
      <c r="K34" s="300"/>
      <c r="L34" s="77"/>
      <c r="M34" s="77"/>
      <c r="N34" s="77"/>
    </row>
    <row r="35" spans="1:15" ht="13.5" thickBot="1" x14ac:dyDescent="0.35">
      <c r="A35" s="70"/>
      <c r="B35" s="70"/>
      <c r="C35" s="82" t="s">
        <v>684</v>
      </c>
      <c r="D35" s="71"/>
      <c r="E35" s="82"/>
      <c r="F35" s="82"/>
      <c r="G35" s="82"/>
      <c r="H35" s="82"/>
      <c r="I35" s="450"/>
      <c r="J35" s="323"/>
      <c r="K35" s="323"/>
      <c r="L35" s="83" t="s">
        <v>611</v>
      </c>
      <c r="M35" s="77" t="s">
        <v>461</v>
      </c>
      <c r="N35" s="77"/>
    </row>
    <row r="36" spans="1:15" ht="13" thickBot="1" x14ac:dyDescent="0.3">
      <c r="A36" s="70"/>
      <c r="B36" s="70"/>
      <c r="C36" s="837" t="s">
        <v>169</v>
      </c>
      <c r="D36" s="838"/>
      <c r="E36" s="839"/>
      <c r="F36" s="839"/>
      <c r="G36" s="839"/>
      <c r="H36" s="840"/>
      <c r="I36" s="85"/>
      <c r="J36" s="309" t="s">
        <v>702</v>
      </c>
      <c r="K36" s="676">
        <v>971</v>
      </c>
      <c r="L36" s="77"/>
      <c r="M36" s="77"/>
      <c r="N36" s="77"/>
      <c r="O36" s="61" t="str">
        <f>IF(C36&lt;&gt;"",CONCATENATE("iso4217:",LEFT(C36,3)),"")</f>
        <v>iso4217:EUR</v>
      </c>
    </row>
    <row r="37" spans="1:15" x14ac:dyDescent="0.25">
      <c r="A37" s="70"/>
      <c r="B37" s="70"/>
      <c r="C37" s="81"/>
      <c r="D37" s="81"/>
      <c r="E37" s="81"/>
      <c r="F37" s="81"/>
      <c r="G37" s="81"/>
      <c r="H37" s="81"/>
      <c r="I37" s="448"/>
      <c r="J37" s="309"/>
      <c r="K37" s="309"/>
      <c r="L37" s="77"/>
      <c r="M37" s="77"/>
      <c r="N37" s="77"/>
    </row>
    <row r="38" spans="1:15" ht="13.5" thickBot="1" x14ac:dyDescent="0.35">
      <c r="A38" s="70"/>
      <c r="B38" s="70"/>
      <c r="C38" s="82" t="s">
        <v>685</v>
      </c>
      <c r="D38" s="71"/>
      <c r="E38" s="81"/>
      <c r="F38" s="81"/>
      <c r="G38" s="81"/>
      <c r="H38" s="81"/>
      <c r="I38" s="448"/>
      <c r="J38" s="309"/>
      <c r="K38" s="309"/>
      <c r="L38" s="77" t="s">
        <v>497</v>
      </c>
      <c r="M38" s="77" t="s">
        <v>461</v>
      </c>
      <c r="N38" s="77"/>
      <c r="O38" s="61" t="str">
        <f>IF(C39&lt;&gt;0,C39,"")</f>
        <v>Units</v>
      </c>
    </row>
    <row r="39" spans="1:15" ht="13" thickBot="1" x14ac:dyDescent="0.3">
      <c r="A39" s="70"/>
      <c r="B39" s="70"/>
      <c r="C39" s="833" t="s">
        <v>721</v>
      </c>
      <c r="D39" s="834"/>
      <c r="E39" s="835"/>
      <c r="F39" s="835"/>
      <c r="G39" s="835"/>
      <c r="H39" s="836"/>
      <c r="I39" s="85"/>
      <c r="J39" s="309" t="s">
        <v>703</v>
      </c>
      <c r="K39" s="676">
        <v>971</v>
      </c>
      <c r="L39" s="77"/>
      <c r="M39" s="77"/>
      <c r="N39" s="77"/>
      <c r="O39" s="61" t="s">
        <v>47</v>
      </c>
    </row>
    <row r="40" spans="1:15" x14ac:dyDescent="0.25">
      <c r="A40" s="70"/>
      <c r="B40" s="70"/>
      <c r="C40" s="81"/>
      <c r="D40" s="81"/>
      <c r="E40" s="81"/>
      <c r="F40" s="81"/>
      <c r="G40" s="81"/>
      <c r="H40" s="81"/>
      <c r="I40" s="448"/>
      <c r="J40" s="309"/>
      <c r="K40" s="309"/>
      <c r="L40" s="77"/>
      <c r="M40" s="77"/>
      <c r="N40" s="77"/>
      <c r="O40" s="61" t="s">
        <v>48</v>
      </c>
    </row>
    <row r="41" spans="1:15" ht="13.5" thickBot="1" x14ac:dyDescent="0.35">
      <c r="A41" s="70"/>
      <c r="B41" s="70"/>
      <c r="C41" s="82" t="s">
        <v>686</v>
      </c>
      <c r="D41" s="82"/>
      <c r="E41" s="82"/>
      <c r="F41" s="82"/>
      <c r="G41" s="82"/>
      <c r="H41" s="82"/>
      <c r="I41" s="450"/>
      <c r="J41" s="323"/>
      <c r="K41" s="323"/>
      <c r="L41" s="83" t="s">
        <v>499</v>
      </c>
      <c r="M41" s="77" t="s">
        <v>461</v>
      </c>
      <c r="N41" s="77"/>
    </row>
    <row r="42" spans="1:15" ht="13.5" thickBot="1" x14ac:dyDescent="0.35">
      <c r="A42" s="70"/>
      <c r="B42" s="70"/>
      <c r="C42" s="97" t="s">
        <v>798</v>
      </c>
      <c r="D42" s="91"/>
      <c r="E42" s="99"/>
      <c r="F42" s="82"/>
      <c r="G42" s="82"/>
      <c r="H42" s="602"/>
      <c r="I42" s="450"/>
      <c r="J42" s="309" t="s">
        <v>704</v>
      </c>
      <c r="K42" s="676">
        <v>971</v>
      </c>
      <c r="L42" s="77"/>
      <c r="M42" s="77" t="s">
        <v>46</v>
      </c>
      <c r="N42" s="77"/>
    </row>
    <row r="43" spans="1:15" ht="13" x14ac:dyDescent="0.3">
      <c r="A43" s="70"/>
      <c r="B43" s="70"/>
      <c r="C43" s="82"/>
      <c r="D43" s="82"/>
      <c r="E43" s="82"/>
      <c r="F43" s="82"/>
      <c r="G43" s="82"/>
      <c r="H43" s="82"/>
      <c r="I43" s="450"/>
      <c r="J43" s="323"/>
      <c r="K43" s="323"/>
      <c r="L43" s="77"/>
      <c r="M43" s="77"/>
      <c r="N43" s="77"/>
    </row>
    <row r="44" spans="1:15" ht="13.5" thickBot="1" x14ac:dyDescent="0.35">
      <c r="A44" s="70"/>
      <c r="B44" s="70"/>
      <c r="C44" s="82" t="s">
        <v>1004</v>
      </c>
      <c r="D44" s="82"/>
      <c r="E44" s="82"/>
      <c r="F44" s="82"/>
      <c r="G44" s="82"/>
      <c r="H44" s="82"/>
      <c r="I44" s="450"/>
      <c r="J44" s="323"/>
      <c r="K44" s="323"/>
      <c r="L44" s="77"/>
      <c r="M44" s="77"/>
      <c r="N44" s="77"/>
    </row>
    <row r="45" spans="1:15" x14ac:dyDescent="0.25">
      <c r="A45" s="70"/>
      <c r="B45" s="70"/>
      <c r="C45" s="107" t="s">
        <v>793</v>
      </c>
      <c r="D45" s="70"/>
      <c r="E45" s="70"/>
      <c r="F45" s="70"/>
      <c r="G45" s="70"/>
      <c r="H45" s="445"/>
      <c r="I45" s="446"/>
      <c r="J45" s="347" t="s">
        <v>712</v>
      </c>
      <c r="K45" s="677">
        <v>700</v>
      </c>
      <c r="L45" s="103" t="s">
        <v>606</v>
      </c>
      <c r="M45" s="72" t="s">
        <v>461</v>
      </c>
      <c r="N45" s="70"/>
    </row>
    <row r="46" spans="1:15" x14ac:dyDescent="0.25">
      <c r="A46" s="70"/>
      <c r="B46" s="70"/>
      <c r="C46" s="107" t="s">
        <v>794</v>
      </c>
      <c r="D46" s="70"/>
      <c r="E46" s="70"/>
      <c r="F46" s="70"/>
      <c r="G46" s="70"/>
      <c r="H46" s="445"/>
      <c r="I46" s="446"/>
      <c r="J46" s="347" t="s">
        <v>713</v>
      </c>
      <c r="K46" s="678">
        <v>700</v>
      </c>
      <c r="L46" s="103" t="s">
        <v>575</v>
      </c>
      <c r="M46" s="72" t="s">
        <v>461</v>
      </c>
      <c r="N46" s="70"/>
    </row>
    <row r="47" spans="1:15" ht="13" thickBot="1" x14ac:dyDescent="0.3">
      <c r="A47" s="70"/>
      <c r="B47" s="70"/>
      <c r="C47" s="107" t="s">
        <v>795</v>
      </c>
      <c r="D47" s="70"/>
      <c r="E47" s="70"/>
      <c r="F47" s="70"/>
      <c r="G47" s="70"/>
      <c r="H47" s="577"/>
      <c r="I47" s="446"/>
      <c r="J47" s="347" t="s">
        <v>714</v>
      </c>
      <c r="K47" s="679">
        <v>971</v>
      </c>
      <c r="L47" s="103" t="s">
        <v>607</v>
      </c>
      <c r="M47" s="72" t="s">
        <v>46</v>
      </c>
      <c r="N47" s="70"/>
    </row>
    <row r="48" spans="1:15" ht="13" x14ac:dyDescent="0.3">
      <c r="A48" s="70"/>
      <c r="B48" s="70"/>
      <c r="C48" s="70"/>
      <c r="D48" s="70"/>
      <c r="E48" s="70"/>
      <c r="F48" s="70"/>
      <c r="G48" s="70"/>
      <c r="H48" s="102"/>
      <c r="I48" s="446"/>
      <c r="J48" s="329"/>
      <c r="K48" s="329"/>
      <c r="L48" s="103"/>
      <c r="M48" s="70"/>
      <c r="N48" s="70"/>
    </row>
    <row r="49" spans="1:16" x14ac:dyDescent="0.25">
      <c r="A49" s="70"/>
      <c r="B49" s="70"/>
      <c r="C49" s="70"/>
      <c r="D49" s="70"/>
      <c r="E49" s="70"/>
      <c r="F49" s="70"/>
      <c r="G49" s="70"/>
      <c r="H49" s="70"/>
      <c r="I49" s="446"/>
      <c r="J49" s="70"/>
      <c r="K49" s="70"/>
      <c r="L49" s="72"/>
      <c r="M49" s="70"/>
      <c r="N49" s="70"/>
      <c r="O49" s="70"/>
      <c r="P49" s="70"/>
    </row>
    <row r="50" spans="1:16" x14ac:dyDescent="0.25">
      <c r="A50" s="70"/>
      <c r="B50" s="70"/>
      <c r="C50" s="102" t="s">
        <v>491</v>
      </c>
      <c r="D50" s="70"/>
      <c r="E50" s="70"/>
      <c r="F50" s="70"/>
      <c r="G50" s="70"/>
      <c r="H50" s="70"/>
      <c r="I50" s="70"/>
      <c r="J50" s="72"/>
      <c r="K50" s="72"/>
      <c r="L50" s="103"/>
      <c r="M50" s="70"/>
      <c r="N50" s="70"/>
    </row>
    <row r="51" spans="1:16" x14ac:dyDescent="0.25">
      <c r="A51" s="70"/>
      <c r="B51" s="70"/>
      <c r="C51" s="108" t="s">
        <v>746</v>
      </c>
      <c r="D51" s="70"/>
      <c r="E51" s="70"/>
      <c r="F51" s="70"/>
      <c r="G51" s="70"/>
      <c r="H51" s="70"/>
      <c r="I51" s="70"/>
      <c r="J51" s="72"/>
      <c r="K51" s="72"/>
      <c r="L51" s="103"/>
      <c r="M51" s="70"/>
      <c r="N51" s="70"/>
    </row>
    <row r="52" spans="1:16" x14ac:dyDescent="0.25">
      <c r="A52" s="70"/>
      <c r="B52" s="70"/>
      <c r="C52" s="61"/>
      <c r="G52" s="61"/>
      <c r="H52" s="61"/>
      <c r="I52" s="61"/>
      <c r="J52" s="61"/>
      <c r="K52" s="61"/>
      <c r="L52" s="61"/>
      <c r="N52" s="70"/>
    </row>
    <row r="53" spans="1:16" ht="13" thickBot="1" x14ac:dyDescent="0.3">
      <c r="A53" s="70"/>
      <c r="B53" s="70"/>
      <c r="C53" s="70"/>
      <c r="D53" s="70"/>
      <c r="E53" s="70"/>
      <c r="F53" s="70"/>
      <c r="G53" s="70"/>
      <c r="H53" s="70"/>
      <c r="I53" s="70"/>
      <c r="J53" s="72"/>
      <c r="K53" s="72"/>
      <c r="L53" s="72"/>
      <c r="M53" s="70"/>
      <c r="N53" s="70"/>
    </row>
    <row r="54" spans="1:16" ht="13.5" thickTop="1" thickBot="1" x14ac:dyDescent="0.3">
      <c r="A54" s="70"/>
      <c r="B54" s="70"/>
      <c r="C54" s="70"/>
      <c r="D54" s="70"/>
      <c r="E54" s="70"/>
      <c r="F54" s="15" t="s">
        <v>52</v>
      </c>
      <c r="G54" s="70"/>
      <c r="H54" s="15" t="s">
        <v>53</v>
      </c>
      <c r="I54" s="100"/>
      <c r="J54" s="100"/>
      <c r="K54" s="100"/>
      <c r="L54" s="72"/>
      <c r="M54" s="70"/>
      <c r="N54" s="70"/>
    </row>
    <row r="55" spans="1:16" ht="13" thickTop="1" x14ac:dyDescent="0.25">
      <c r="A55" s="70"/>
      <c r="B55" s="70"/>
      <c r="C55" s="70"/>
      <c r="D55" s="70"/>
      <c r="E55" s="70"/>
      <c r="F55" s="100"/>
      <c r="G55" s="70"/>
      <c r="H55" s="100"/>
      <c r="I55" s="100"/>
      <c r="J55" s="100"/>
      <c r="K55" s="100"/>
      <c r="L55" s="72"/>
      <c r="M55" s="70"/>
      <c r="N55" s="70"/>
    </row>
    <row r="56" spans="1:16" x14ac:dyDescent="0.25">
      <c r="A56" s="70"/>
      <c r="B56" s="70"/>
      <c r="C56" s="70"/>
      <c r="D56" s="70"/>
      <c r="E56" s="70"/>
      <c r="F56" s="100"/>
      <c r="G56" s="70"/>
      <c r="H56" s="100"/>
      <c r="I56" s="100"/>
      <c r="J56" s="100"/>
      <c r="K56" s="100"/>
      <c r="L56" s="72"/>
      <c r="M56" s="70"/>
      <c r="N56" s="70"/>
    </row>
    <row r="57" spans="1:16" x14ac:dyDescent="0.25">
      <c r="A57" s="70"/>
      <c r="B57" s="70"/>
      <c r="C57" s="70"/>
      <c r="D57" s="70"/>
      <c r="E57" s="70"/>
      <c r="F57" s="100"/>
      <c r="G57" s="70"/>
      <c r="H57" s="100"/>
      <c r="I57" s="100"/>
      <c r="J57" s="100"/>
      <c r="K57" s="100"/>
      <c r="L57" s="72"/>
      <c r="M57" s="70"/>
      <c r="N57" s="70"/>
    </row>
    <row r="58" spans="1:16" hidden="1" x14ac:dyDescent="0.25">
      <c r="A58" s="70"/>
      <c r="B58" s="70"/>
      <c r="C58" s="70"/>
      <c r="D58" s="70"/>
      <c r="E58" s="70"/>
      <c r="F58" s="100"/>
      <c r="G58" s="70"/>
      <c r="H58" s="100"/>
      <c r="I58" s="100"/>
      <c r="J58" s="100"/>
      <c r="K58" s="100"/>
      <c r="L58" s="72"/>
      <c r="M58" s="70"/>
      <c r="N58" s="70"/>
    </row>
    <row r="59" spans="1:16" ht="14" hidden="1" x14ac:dyDescent="0.3">
      <c r="A59" s="70"/>
      <c r="B59" s="70"/>
      <c r="C59" s="70"/>
      <c r="D59" s="578" t="s">
        <v>54</v>
      </c>
      <c r="F59" s="61" t="s">
        <v>55</v>
      </c>
      <c r="G59" s="70"/>
      <c r="H59" s="100"/>
      <c r="I59" s="100"/>
      <c r="J59" s="100"/>
      <c r="K59" s="100"/>
      <c r="L59" s="72"/>
      <c r="M59" s="70"/>
      <c r="N59" s="70"/>
    </row>
    <row r="60" spans="1:16" ht="14" hidden="1" x14ac:dyDescent="0.3">
      <c r="A60" s="70"/>
      <c r="B60" s="70"/>
      <c r="C60" s="70"/>
      <c r="D60" s="578" t="s">
        <v>56</v>
      </c>
      <c r="F60" s="61" t="s">
        <v>57</v>
      </c>
      <c r="G60" s="70"/>
      <c r="H60" s="100"/>
      <c r="I60" s="100"/>
      <c r="J60" s="100"/>
      <c r="K60" s="100"/>
      <c r="L60" s="72"/>
      <c r="M60" s="70"/>
      <c r="N60" s="70"/>
    </row>
    <row r="61" spans="1:16" ht="14" hidden="1" x14ac:dyDescent="0.3">
      <c r="A61" s="70"/>
      <c r="B61" s="70"/>
      <c r="C61" s="70"/>
      <c r="D61" s="578" t="s">
        <v>58</v>
      </c>
      <c r="F61" s="61" t="s">
        <v>59</v>
      </c>
      <c r="G61" s="70"/>
      <c r="H61" s="100"/>
      <c r="I61" s="100"/>
      <c r="J61" s="100"/>
      <c r="K61" s="100"/>
      <c r="L61" s="72"/>
      <c r="M61" s="70"/>
      <c r="N61" s="70"/>
    </row>
    <row r="62" spans="1:16" ht="14" hidden="1" x14ac:dyDescent="0.3">
      <c r="A62" s="70"/>
      <c r="B62" s="70"/>
      <c r="C62" s="70"/>
      <c r="D62" s="578" t="s">
        <v>60</v>
      </c>
      <c r="F62" s="61" t="s">
        <v>61</v>
      </c>
      <c r="G62" s="70"/>
      <c r="H62" s="100"/>
      <c r="I62" s="100"/>
      <c r="J62" s="100"/>
      <c r="K62" s="100"/>
      <c r="L62" s="72"/>
      <c r="M62" s="70"/>
      <c r="N62" s="70"/>
    </row>
    <row r="63" spans="1:16" ht="14" hidden="1" x14ac:dyDescent="0.3">
      <c r="A63" s="70"/>
      <c r="B63" s="70"/>
      <c r="C63" s="70"/>
      <c r="D63" s="578" t="s">
        <v>62</v>
      </c>
      <c r="F63" s="61" t="s">
        <v>63</v>
      </c>
      <c r="G63" s="70"/>
      <c r="H63" s="100"/>
      <c r="I63" s="100"/>
      <c r="J63" s="100"/>
      <c r="K63" s="100"/>
      <c r="L63" s="72"/>
      <c r="M63" s="70"/>
      <c r="N63" s="70"/>
    </row>
    <row r="64" spans="1:16" ht="14" hidden="1" x14ac:dyDescent="0.3">
      <c r="A64" s="70"/>
      <c r="B64" s="70"/>
      <c r="C64" s="70"/>
      <c r="D64" s="578" t="s">
        <v>64</v>
      </c>
      <c r="F64" s="61" t="s">
        <v>65</v>
      </c>
      <c r="G64" s="70"/>
      <c r="H64" s="100"/>
      <c r="I64" s="100"/>
      <c r="J64" s="100"/>
      <c r="K64" s="100"/>
      <c r="L64" s="72"/>
      <c r="M64" s="70"/>
      <c r="N64" s="70"/>
    </row>
    <row r="65" spans="1:14" ht="14" hidden="1" x14ac:dyDescent="0.3">
      <c r="A65" s="70"/>
      <c r="B65" s="70"/>
      <c r="C65" s="70"/>
      <c r="D65" s="578" t="s">
        <v>66</v>
      </c>
      <c r="F65" s="61" t="s">
        <v>67</v>
      </c>
      <c r="G65" s="70"/>
      <c r="H65" s="100"/>
      <c r="I65" s="100"/>
      <c r="J65" s="100"/>
      <c r="K65" s="100"/>
      <c r="L65" s="72"/>
      <c r="M65" s="70"/>
      <c r="N65" s="70"/>
    </row>
    <row r="66" spans="1:14" ht="14" hidden="1" x14ac:dyDescent="0.3">
      <c r="A66" s="70"/>
      <c r="B66" s="70"/>
      <c r="C66" s="70"/>
      <c r="D66" s="578" t="s">
        <v>68</v>
      </c>
      <c r="F66" s="61" t="s">
        <v>69</v>
      </c>
      <c r="G66" s="70"/>
      <c r="H66" s="100"/>
      <c r="I66" s="100"/>
      <c r="J66" s="100"/>
      <c r="K66" s="100"/>
      <c r="L66" s="72"/>
      <c r="M66" s="70"/>
      <c r="N66" s="70"/>
    </row>
    <row r="67" spans="1:14" ht="14" hidden="1" x14ac:dyDescent="0.3">
      <c r="A67" s="70"/>
      <c r="B67" s="70"/>
      <c r="C67" s="70"/>
      <c r="D67" s="578" t="s">
        <v>70</v>
      </c>
      <c r="F67" s="61" t="s">
        <v>71</v>
      </c>
      <c r="G67" s="70"/>
      <c r="H67" s="100"/>
      <c r="I67" s="100"/>
      <c r="J67" s="100"/>
      <c r="K67" s="100"/>
      <c r="L67" s="72"/>
      <c r="M67" s="70"/>
      <c r="N67" s="70"/>
    </row>
    <row r="68" spans="1:14" ht="14" hidden="1" x14ac:dyDescent="0.3">
      <c r="A68" s="70"/>
      <c r="B68" s="70"/>
      <c r="C68" s="70"/>
      <c r="D68" s="578" t="s">
        <v>72</v>
      </c>
      <c r="F68" s="61" t="s">
        <v>73</v>
      </c>
      <c r="G68" s="70"/>
      <c r="H68" s="100"/>
      <c r="I68" s="100"/>
      <c r="J68" s="100"/>
      <c r="K68" s="100"/>
      <c r="L68" s="72"/>
      <c r="M68" s="70"/>
      <c r="N68" s="70"/>
    </row>
    <row r="69" spans="1:14" ht="14" hidden="1" x14ac:dyDescent="0.3">
      <c r="A69" s="70"/>
      <c r="B69" s="70"/>
      <c r="C69" s="70"/>
      <c r="D69" s="578" t="s">
        <v>74</v>
      </c>
      <c r="F69" s="61" t="s">
        <v>75</v>
      </c>
      <c r="G69" s="70"/>
      <c r="H69" s="100"/>
      <c r="I69" s="100"/>
      <c r="J69" s="100"/>
      <c r="K69" s="100"/>
      <c r="L69" s="72"/>
      <c r="M69" s="70"/>
      <c r="N69" s="70"/>
    </row>
    <row r="70" spans="1:14" ht="14" hidden="1" x14ac:dyDescent="0.3">
      <c r="A70" s="70"/>
      <c r="B70" s="70"/>
      <c r="C70" s="70"/>
      <c r="D70" s="578" t="s">
        <v>76</v>
      </c>
      <c r="F70" s="61" t="s">
        <v>77</v>
      </c>
      <c r="G70" s="70"/>
      <c r="H70" s="100"/>
      <c r="I70" s="100"/>
      <c r="J70" s="100"/>
      <c r="K70" s="100"/>
      <c r="L70" s="72"/>
      <c r="M70" s="70"/>
      <c r="N70" s="70"/>
    </row>
    <row r="71" spans="1:14" ht="14" hidden="1" x14ac:dyDescent="0.3">
      <c r="A71" s="70"/>
      <c r="B71" s="70"/>
      <c r="C71" s="70"/>
      <c r="D71" s="579" t="s">
        <v>78</v>
      </c>
      <c r="E71" s="580"/>
      <c r="F71" s="580" t="s">
        <v>79</v>
      </c>
      <c r="G71" s="70"/>
      <c r="H71" s="100"/>
      <c r="I71" s="100"/>
      <c r="J71" s="100"/>
      <c r="K71" s="100"/>
      <c r="L71" s="72"/>
      <c r="M71" s="70"/>
      <c r="N71" s="70"/>
    </row>
    <row r="72" spans="1:14" ht="14" hidden="1" x14ac:dyDescent="0.3">
      <c r="A72" s="70"/>
      <c r="B72" s="70"/>
      <c r="C72" s="70"/>
      <c r="D72" s="581" t="s">
        <v>80</v>
      </c>
      <c r="E72" s="582"/>
      <c r="F72" s="582" t="s">
        <v>81</v>
      </c>
      <c r="G72" s="70"/>
      <c r="H72" s="100"/>
      <c r="I72" s="100"/>
      <c r="J72" s="100"/>
      <c r="K72" s="100"/>
      <c r="L72" s="72"/>
      <c r="M72" s="70"/>
      <c r="N72" s="70"/>
    </row>
    <row r="73" spans="1:14" ht="14" hidden="1" x14ac:dyDescent="0.3">
      <c r="A73" s="70"/>
      <c r="B73" s="70"/>
      <c r="C73" s="70"/>
      <c r="D73" s="578" t="s">
        <v>82</v>
      </c>
      <c r="F73" s="61" t="s">
        <v>83</v>
      </c>
      <c r="G73" s="70"/>
      <c r="H73" s="100"/>
      <c r="I73" s="100"/>
      <c r="J73" s="100"/>
      <c r="K73" s="100"/>
      <c r="L73" s="72"/>
      <c r="M73" s="70"/>
      <c r="N73" s="70"/>
    </row>
    <row r="74" spans="1:14" ht="14" hidden="1" x14ac:dyDescent="0.3">
      <c r="A74" s="70"/>
      <c r="B74" s="70"/>
      <c r="C74" s="70"/>
      <c r="D74" s="578" t="s">
        <v>84</v>
      </c>
      <c r="F74" s="61" t="s">
        <v>85</v>
      </c>
      <c r="G74" s="70"/>
      <c r="H74" s="100"/>
      <c r="I74" s="100"/>
      <c r="J74" s="100"/>
      <c r="K74" s="100"/>
      <c r="L74" s="72"/>
      <c r="M74" s="70"/>
      <c r="N74" s="70"/>
    </row>
    <row r="75" spans="1:14" ht="14" hidden="1" x14ac:dyDescent="0.3">
      <c r="A75" s="70"/>
      <c r="B75" s="70"/>
      <c r="C75" s="70"/>
      <c r="D75" s="578" t="s">
        <v>86</v>
      </c>
      <c r="F75" s="61" t="s">
        <v>87</v>
      </c>
      <c r="G75" s="70"/>
      <c r="H75" s="100"/>
      <c r="I75" s="100"/>
      <c r="J75" s="100"/>
      <c r="K75" s="100"/>
      <c r="L75" s="72"/>
      <c r="M75" s="70"/>
      <c r="N75" s="70"/>
    </row>
    <row r="76" spans="1:14" ht="14" hidden="1" x14ac:dyDescent="0.3">
      <c r="A76" s="70"/>
      <c r="B76" s="70"/>
      <c r="C76" s="70"/>
      <c r="D76" s="578" t="s">
        <v>88</v>
      </c>
      <c r="F76" s="61" t="s">
        <v>89</v>
      </c>
      <c r="G76" s="70"/>
      <c r="H76" s="100"/>
      <c r="I76" s="100"/>
      <c r="J76" s="100"/>
      <c r="K76" s="100"/>
      <c r="L76" s="72"/>
      <c r="M76" s="70"/>
      <c r="N76" s="70"/>
    </row>
    <row r="77" spans="1:14" ht="14" hidden="1" x14ac:dyDescent="0.3">
      <c r="A77" s="70"/>
      <c r="B77" s="70"/>
      <c r="C77" s="70"/>
      <c r="D77" s="578" t="s">
        <v>90</v>
      </c>
      <c r="F77" s="61" t="s">
        <v>91</v>
      </c>
      <c r="G77" s="70"/>
      <c r="H77" s="100"/>
      <c r="I77" s="100"/>
      <c r="J77" s="100"/>
      <c r="K77" s="100"/>
      <c r="L77" s="72"/>
      <c r="M77" s="70"/>
      <c r="N77" s="70"/>
    </row>
    <row r="78" spans="1:14" ht="14" hidden="1" x14ac:dyDescent="0.3">
      <c r="A78" s="70"/>
      <c r="B78" s="70"/>
      <c r="C78" s="70"/>
      <c r="D78" s="578" t="s">
        <v>92</v>
      </c>
      <c r="F78" s="61" t="s">
        <v>93</v>
      </c>
      <c r="G78" s="70"/>
      <c r="H78" s="100"/>
      <c r="I78" s="100"/>
      <c r="J78" s="100"/>
      <c r="K78" s="100"/>
      <c r="L78" s="72"/>
      <c r="M78" s="70"/>
      <c r="N78" s="70"/>
    </row>
    <row r="79" spans="1:14" ht="14" hidden="1" x14ac:dyDescent="0.3">
      <c r="A79" s="70"/>
      <c r="B79" s="70"/>
      <c r="C79" s="70"/>
      <c r="D79" s="578" t="s">
        <v>94</v>
      </c>
      <c r="F79" s="61" t="s">
        <v>95</v>
      </c>
      <c r="G79" s="70"/>
      <c r="H79" s="100"/>
      <c r="I79" s="100"/>
      <c r="J79" s="100"/>
      <c r="K79" s="100"/>
      <c r="L79" s="72"/>
      <c r="M79" s="70"/>
      <c r="N79" s="70"/>
    </row>
    <row r="80" spans="1:14" ht="14" hidden="1" x14ac:dyDescent="0.3">
      <c r="A80" s="70"/>
      <c r="B80" s="70"/>
      <c r="C80" s="70"/>
      <c r="D80" s="578" t="s">
        <v>96</v>
      </c>
      <c r="F80" s="61" t="s">
        <v>97</v>
      </c>
      <c r="G80" s="70"/>
      <c r="H80" s="100"/>
      <c r="I80" s="100"/>
      <c r="J80" s="100"/>
      <c r="K80" s="100"/>
      <c r="L80" s="72"/>
      <c r="M80" s="70"/>
      <c r="N80" s="70"/>
    </row>
    <row r="81" spans="1:14" ht="14" hidden="1" x14ac:dyDescent="0.3">
      <c r="A81" s="70"/>
      <c r="B81" s="70"/>
      <c r="C81" s="70"/>
      <c r="D81" s="578" t="s">
        <v>98</v>
      </c>
      <c r="F81" s="61" t="s">
        <v>99</v>
      </c>
      <c r="G81" s="70"/>
      <c r="H81" s="100"/>
      <c r="I81" s="100"/>
      <c r="J81" s="100"/>
      <c r="K81" s="100"/>
      <c r="L81" s="72"/>
      <c r="M81" s="70"/>
      <c r="N81" s="70"/>
    </row>
    <row r="82" spans="1:14" ht="14" hidden="1" x14ac:dyDescent="0.3">
      <c r="A82" s="70"/>
      <c r="B82" s="70"/>
      <c r="C82" s="70"/>
      <c r="D82" s="578" t="s">
        <v>100</v>
      </c>
      <c r="F82" s="61" t="s">
        <v>101</v>
      </c>
      <c r="G82" s="70"/>
      <c r="H82" s="100"/>
      <c r="I82" s="100"/>
      <c r="J82" s="100"/>
      <c r="K82" s="100"/>
      <c r="L82" s="72"/>
      <c r="M82" s="70"/>
      <c r="N82" s="70"/>
    </row>
    <row r="83" spans="1:14" ht="14" hidden="1" x14ac:dyDescent="0.3">
      <c r="A83" s="70"/>
      <c r="B83" s="70"/>
      <c r="C83" s="70"/>
      <c r="D83" s="578" t="s">
        <v>102</v>
      </c>
      <c r="F83" s="61" t="s">
        <v>103</v>
      </c>
      <c r="G83" s="70"/>
      <c r="H83" s="100"/>
      <c r="I83" s="100"/>
      <c r="J83" s="100"/>
      <c r="K83" s="100"/>
      <c r="L83" s="72"/>
      <c r="M83" s="70"/>
      <c r="N83" s="70"/>
    </row>
    <row r="84" spans="1:14" ht="14" hidden="1" x14ac:dyDescent="0.3">
      <c r="A84" s="70"/>
      <c r="B84" s="70"/>
      <c r="C84" s="70"/>
      <c r="D84" s="578" t="s">
        <v>104</v>
      </c>
      <c r="F84" s="61" t="s">
        <v>105</v>
      </c>
      <c r="G84" s="70"/>
      <c r="H84" s="100"/>
      <c r="I84" s="100"/>
      <c r="J84" s="100"/>
      <c r="K84" s="100"/>
      <c r="L84" s="72"/>
      <c r="M84" s="70"/>
      <c r="N84" s="70"/>
    </row>
    <row r="85" spans="1:14" ht="14" hidden="1" x14ac:dyDescent="0.3">
      <c r="A85" s="70"/>
      <c r="B85" s="70"/>
      <c r="C85" s="70"/>
      <c r="D85" s="578" t="s">
        <v>106</v>
      </c>
      <c r="F85" s="61" t="s">
        <v>107</v>
      </c>
      <c r="G85" s="70"/>
      <c r="H85" s="100"/>
      <c r="I85" s="100"/>
      <c r="J85" s="100"/>
      <c r="K85" s="100"/>
      <c r="L85" s="72"/>
      <c r="M85" s="70"/>
      <c r="N85" s="70"/>
    </row>
    <row r="86" spans="1:14" ht="14" hidden="1" x14ac:dyDescent="0.3">
      <c r="A86" s="70"/>
      <c r="B86" s="70"/>
      <c r="C86" s="70"/>
      <c r="D86" s="578" t="s">
        <v>108</v>
      </c>
      <c r="F86" s="61" t="s">
        <v>109</v>
      </c>
      <c r="G86" s="70"/>
      <c r="H86" s="100"/>
      <c r="I86" s="100"/>
      <c r="J86" s="100"/>
      <c r="K86" s="100"/>
      <c r="L86" s="72"/>
      <c r="M86" s="70"/>
      <c r="N86" s="70"/>
    </row>
    <row r="87" spans="1:14" ht="14" hidden="1" x14ac:dyDescent="0.3">
      <c r="A87" s="70"/>
      <c r="B87" s="70"/>
      <c r="C87" s="70"/>
      <c r="D87" s="578" t="s">
        <v>110</v>
      </c>
      <c r="F87" s="61" t="s">
        <v>111</v>
      </c>
      <c r="G87" s="70"/>
      <c r="H87" s="100"/>
      <c r="I87" s="100"/>
      <c r="J87" s="100"/>
      <c r="K87" s="100"/>
      <c r="L87" s="72"/>
      <c r="M87" s="70"/>
      <c r="N87" s="70"/>
    </row>
    <row r="88" spans="1:14" ht="14" hidden="1" x14ac:dyDescent="0.3">
      <c r="A88" s="70"/>
      <c r="B88" s="70"/>
      <c r="C88" s="70"/>
      <c r="D88" s="578" t="s">
        <v>112</v>
      </c>
      <c r="F88" s="61" t="s">
        <v>113</v>
      </c>
      <c r="G88" s="70"/>
      <c r="H88" s="100"/>
      <c r="I88" s="100"/>
      <c r="J88" s="100"/>
      <c r="K88" s="100"/>
      <c r="L88" s="72"/>
      <c r="M88" s="70"/>
      <c r="N88" s="70"/>
    </row>
    <row r="89" spans="1:14" ht="14" hidden="1" x14ac:dyDescent="0.3">
      <c r="A89" s="70"/>
      <c r="B89" s="70"/>
      <c r="C89" s="70"/>
      <c r="D89" s="578" t="s">
        <v>114</v>
      </c>
      <c r="F89" s="61" t="s">
        <v>115</v>
      </c>
      <c r="G89" s="70"/>
      <c r="H89" s="100"/>
      <c r="I89" s="100"/>
      <c r="J89" s="100"/>
      <c r="K89" s="100"/>
      <c r="L89" s="72"/>
      <c r="M89" s="70"/>
      <c r="N89" s="70"/>
    </row>
    <row r="90" spans="1:14" ht="14" hidden="1" x14ac:dyDescent="0.3">
      <c r="A90" s="70"/>
      <c r="B90" s="70"/>
      <c r="C90" s="70"/>
      <c r="D90" s="578" t="s">
        <v>116</v>
      </c>
      <c r="F90" s="61" t="s">
        <v>117</v>
      </c>
      <c r="G90" s="70"/>
      <c r="H90" s="100"/>
      <c r="I90" s="100"/>
      <c r="J90" s="100"/>
      <c r="K90" s="100"/>
      <c r="L90" s="72"/>
      <c r="M90" s="70"/>
      <c r="N90" s="70"/>
    </row>
    <row r="91" spans="1:14" ht="14" hidden="1" x14ac:dyDescent="0.3">
      <c r="A91" s="70"/>
      <c r="B91" s="70"/>
      <c r="C91" s="70"/>
      <c r="D91" s="578" t="s">
        <v>118</v>
      </c>
      <c r="F91" s="61" t="s">
        <v>119</v>
      </c>
      <c r="G91" s="70"/>
      <c r="H91" s="100"/>
      <c r="I91" s="100"/>
      <c r="J91" s="100"/>
      <c r="K91" s="100"/>
      <c r="L91" s="72"/>
      <c r="M91" s="70"/>
      <c r="N91" s="70"/>
    </row>
    <row r="92" spans="1:14" ht="14" hidden="1" x14ac:dyDescent="0.3">
      <c r="A92" s="70"/>
      <c r="B92" s="70"/>
      <c r="C92" s="70"/>
      <c r="D92" s="578" t="s">
        <v>120</v>
      </c>
      <c r="F92" s="61" t="s">
        <v>121</v>
      </c>
      <c r="G92" s="70"/>
      <c r="H92" s="100"/>
      <c r="I92" s="100"/>
      <c r="J92" s="100"/>
      <c r="K92" s="100"/>
      <c r="L92" s="72"/>
      <c r="M92" s="70"/>
      <c r="N92" s="70"/>
    </row>
    <row r="93" spans="1:14" ht="14" hidden="1" x14ac:dyDescent="0.3">
      <c r="A93" s="70"/>
      <c r="B93" s="70"/>
      <c r="C93" s="70"/>
      <c r="D93" s="578" t="s">
        <v>122</v>
      </c>
      <c r="F93" s="61" t="s">
        <v>123</v>
      </c>
      <c r="G93" s="70"/>
      <c r="H93" s="100"/>
      <c r="I93" s="100"/>
      <c r="J93" s="100"/>
      <c r="K93" s="100"/>
      <c r="L93" s="72"/>
      <c r="M93" s="70"/>
      <c r="N93" s="70"/>
    </row>
    <row r="94" spans="1:14" ht="14" hidden="1" x14ac:dyDescent="0.3">
      <c r="A94" s="70"/>
      <c r="B94" s="70"/>
      <c r="C94" s="70"/>
      <c r="D94" s="578" t="s">
        <v>124</v>
      </c>
      <c r="F94" s="61" t="s">
        <v>125</v>
      </c>
      <c r="G94" s="70"/>
      <c r="H94" s="100"/>
      <c r="I94" s="100"/>
      <c r="J94" s="100"/>
      <c r="K94" s="100"/>
      <c r="L94" s="72"/>
      <c r="M94" s="70"/>
      <c r="N94" s="70"/>
    </row>
    <row r="95" spans="1:14" ht="14" hidden="1" x14ac:dyDescent="0.3">
      <c r="A95" s="70"/>
      <c r="B95" s="70"/>
      <c r="C95" s="70"/>
      <c r="D95" s="578" t="s">
        <v>126</v>
      </c>
      <c r="F95" s="61" t="s">
        <v>127</v>
      </c>
      <c r="G95" s="70"/>
      <c r="H95" s="100"/>
      <c r="I95" s="100"/>
      <c r="J95" s="100"/>
      <c r="K95" s="100"/>
      <c r="L95" s="72"/>
      <c r="M95" s="70"/>
      <c r="N95" s="70"/>
    </row>
    <row r="96" spans="1:14" ht="14" hidden="1" x14ac:dyDescent="0.3">
      <c r="A96" s="70"/>
      <c r="B96" s="70"/>
      <c r="C96" s="70"/>
      <c r="D96" s="578" t="s">
        <v>128</v>
      </c>
      <c r="F96" s="61" t="s">
        <v>129</v>
      </c>
      <c r="G96" s="70"/>
      <c r="H96" s="100"/>
      <c r="I96" s="100"/>
      <c r="J96" s="100"/>
      <c r="K96" s="100"/>
      <c r="L96" s="72"/>
      <c r="M96" s="70"/>
      <c r="N96" s="70"/>
    </row>
    <row r="97" spans="1:14" ht="14" hidden="1" x14ac:dyDescent="0.3">
      <c r="A97" s="70"/>
      <c r="B97" s="70"/>
      <c r="C97" s="70"/>
      <c r="D97" s="578" t="s">
        <v>130</v>
      </c>
      <c r="F97" s="61" t="s">
        <v>131</v>
      </c>
      <c r="G97" s="70"/>
      <c r="H97" s="100"/>
      <c r="I97" s="100"/>
      <c r="J97" s="100"/>
      <c r="K97" s="100"/>
      <c r="L97" s="72"/>
      <c r="M97" s="70"/>
      <c r="N97" s="70"/>
    </row>
    <row r="98" spans="1:14" ht="14" hidden="1" x14ac:dyDescent="0.3">
      <c r="A98" s="70"/>
      <c r="B98" s="70"/>
      <c r="C98" s="70"/>
      <c r="D98" s="578" t="s">
        <v>132</v>
      </c>
      <c r="F98" s="61" t="s">
        <v>133</v>
      </c>
      <c r="G98" s="70"/>
      <c r="H98" s="100"/>
      <c r="I98" s="100"/>
      <c r="J98" s="100"/>
      <c r="K98" s="100"/>
      <c r="L98" s="72"/>
      <c r="M98" s="70"/>
      <c r="N98" s="70"/>
    </row>
    <row r="99" spans="1:14" ht="14" hidden="1" x14ac:dyDescent="0.3">
      <c r="A99" s="70"/>
      <c r="B99" s="70"/>
      <c r="C99" s="70"/>
      <c r="D99" s="578" t="s">
        <v>134</v>
      </c>
      <c r="F99" s="61" t="s">
        <v>135</v>
      </c>
      <c r="G99" s="70"/>
      <c r="H99" s="100"/>
      <c r="I99" s="100"/>
      <c r="J99" s="100"/>
      <c r="K99" s="100"/>
      <c r="L99" s="72"/>
      <c r="M99" s="70"/>
      <c r="N99" s="70"/>
    </row>
    <row r="100" spans="1:14" ht="14" hidden="1" x14ac:dyDescent="0.3">
      <c r="A100" s="70"/>
      <c r="B100" s="70"/>
      <c r="C100" s="70"/>
      <c r="D100" s="578" t="s">
        <v>136</v>
      </c>
      <c r="F100" s="61" t="s">
        <v>161</v>
      </c>
      <c r="G100" s="70"/>
      <c r="H100" s="100"/>
      <c r="I100" s="100"/>
      <c r="J100" s="100"/>
      <c r="K100" s="100"/>
      <c r="L100" s="72"/>
      <c r="M100" s="70"/>
      <c r="N100" s="70"/>
    </row>
    <row r="101" spans="1:14" ht="14" hidden="1" x14ac:dyDescent="0.3">
      <c r="A101" s="70"/>
      <c r="B101" s="70"/>
      <c r="C101" s="70"/>
      <c r="D101" s="578" t="s">
        <v>162</v>
      </c>
      <c r="F101" s="61" t="s">
        <v>163</v>
      </c>
      <c r="G101" s="70"/>
      <c r="H101" s="100"/>
      <c r="I101" s="100"/>
      <c r="J101" s="100"/>
      <c r="K101" s="100"/>
      <c r="L101" s="72"/>
      <c r="M101" s="70"/>
      <c r="N101" s="70"/>
    </row>
    <row r="102" spans="1:14" ht="14" hidden="1" x14ac:dyDescent="0.3">
      <c r="A102" s="70"/>
      <c r="B102" s="70"/>
      <c r="C102" s="70"/>
      <c r="D102" s="578" t="s">
        <v>164</v>
      </c>
      <c r="F102" s="61" t="s">
        <v>165</v>
      </c>
      <c r="G102" s="70"/>
      <c r="H102" s="100"/>
      <c r="I102" s="100"/>
      <c r="J102" s="100"/>
      <c r="K102" s="100"/>
      <c r="L102" s="72"/>
      <c r="M102" s="70"/>
      <c r="N102" s="70"/>
    </row>
    <row r="103" spans="1:14" ht="14" hidden="1" x14ac:dyDescent="0.3">
      <c r="A103" s="70"/>
      <c r="B103" s="70"/>
      <c r="C103" s="70"/>
      <c r="D103" s="578" t="s">
        <v>166</v>
      </c>
      <c r="F103" s="61" t="s">
        <v>167</v>
      </c>
      <c r="G103" s="70"/>
      <c r="H103" s="100"/>
      <c r="I103" s="100"/>
      <c r="J103" s="100"/>
      <c r="K103" s="100"/>
      <c r="L103" s="72"/>
      <c r="M103" s="70"/>
      <c r="N103" s="70"/>
    </row>
    <row r="104" spans="1:14" ht="14" hidden="1" x14ac:dyDescent="0.3">
      <c r="A104" s="70"/>
      <c r="B104" s="70"/>
      <c r="C104" s="70"/>
      <c r="D104" s="578" t="s">
        <v>168</v>
      </c>
      <c r="F104" s="61" t="s">
        <v>169</v>
      </c>
      <c r="G104" s="70"/>
      <c r="H104" s="100"/>
      <c r="I104" s="100"/>
      <c r="J104" s="100"/>
      <c r="K104" s="100"/>
      <c r="L104" s="72"/>
      <c r="M104" s="70"/>
      <c r="N104" s="70"/>
    </row>
    <row r="105" spans="1:14" ht="14" hidden="1" x14ac:dyDescent="0.3">
      <c r="A105" s="70"/>
      <c r="B105" s="70"/>
      <c r="C105" s="70"/>
      <c r="D105" s="578" t="s">
        <v>170</v>
      </c>
      <c r="F105" s="61" t="s">
        <v>171</v>
      </c>
      <c r="G105" s="70"/>
      <c r="H105" s="100"/>
      <c r="I105" s="100"/>
      <c r="J105" s="100"/>
      <c r="K105" s="100"/>
      <c r="L105" s="72"/>
      <c r="M105" s="70"/>
      <c r="N105" s="70"/>
    </row>
    <row r="106" spans="1:14" ht="14" hidden="1" x14ac:dyDescent="0.3">
      <c r="A106" s="70"/>
      <c r="B106" s="70"/>
      <c r="C106" s="70"/>
      <c r="D106" s="578" t="s">
        <v>172</v>
      </c>
      <c r="F106" s="61" t="s">
        <v>173</v>
      </c>
      <c r="G106" s="70"/>
      <c r="H106" s="100"/>
      <c r="I106" s="100"/>
      <c r="J106" s="100"/>
      <c r="K106" s="100"/>
      <c r="L106" s="72"/>
      <c r="M106" s="70"/>
      <c r="N106" s="70"/>
    </row>
    <row r="107" spans="1:14" ht="14" hidden="1" x14ac:dyDescent="0.3">
      <c r="A107" s="70"/>
      <c r="B107" s="70"/>
      <c r="C107" s="70"/>
      <c r="D107" s="578" t="s">
        <v>174</v>
      </c>
      <c r="F107" s="61" t="s">
        <v>175</v>
      </c>
      <c r="G107" s="70"/>
      <c r="H107" s="100"/>
      <c r="I107" s="100"/>
      <c r="J107" s="100"/>
      <c r="K107" s="100"/>
      <c r="L107" s="72"/>
      <c r="M107" s="70"/>
      <c r="N107" s="70"/>
    </row>
    <row r="108" spans="1:14" ht="14" hidden="1" x14ac:dyDescent="0.3">
      <c r="A108" s="70"/>
      <c r="B108" s="70"/>
      <c r="C108" s="70"/>
      <c r="D108" s="578" t="s">
        <v>176</v>
      </c>
      <c r="F108" s="61" t="s">
        <v>177</v>
      </c>
      <c r="G108" s="70"/>
      <c r="H108" s="100"/>
      <c r="I108" s="100"/>
      <c r="J108" s="100"/>
      <c r="K108" s="100"/>
      <c r="L108" s="72"/>
      <c r="M108" s="70"/>
      <c r="N108" s="70"/>
    </row>
    <row r="109" spans="1:14" ht="14" hidden="1" x14ac:dyDescent="0.3">
      <c r="A109" s="70"/>
      <c r="B109" s="70"/>
      <c r="C109" s="70"/>
      <c r="D109" s="578" t="s">
        <v>178</v>
      </c>
      <c r="F109" s="61" t="s">
        <v>179</v>
      </c>
      <c r="G109" s="70"/>
      <c r="H109" s="100"/>
      <c r="I109" s="100"/>
      <c r="J109" s="100"/>
      <c r="K109" s="100"/>
      <c r="L109" s="72"/>
      <c r="M109" s="70"/>
      <c r="N109" s="70"/>
    </row>
    <row r="110" spans="1:14" ht="14" hidden="1" x14ac:dyDescent="0.3">
      <c r="A110" s="70"/>
      <c r="B110" s="70"/>
      <c r="C110" s="70"/>
      <c r="D110" s="578" t="s">
        <v>180</v>
      </c>
      <c r="F110" s="61" t="s">
        <v>181</v>
      </c>
      <c r="G110" s="70"/>
      <c r="H110" s="100"/>
      <c r="I110" s="100"/>
      <c r="J110" s="100"/>
      <c r="K110" s="100"/>
      <c r="L110" s="72"/>
      <c r="M110" s="70"/>
      <c r="N110" s="70"/>
    </row>
    <row r="111" spans="1:14" ht="14" hidden="1" x14ac:dyDescent="0.3">
      <c r="A111" s="70"/>
      <c r="B111" s="70"/>
      <c r="C111" s="70"/>
      <c r="D111" s="578" t="s">
        <v>182</v>
      </c>
      <c r="F111" s="61" t="s">
        <v>183</v>
      </c>
      <c r="G111" s="70"/>
      <c r="H111" s="100"/>
      <c r="I111" s="100"/>
      <c r="J111" s="100"/>
      <c r="K111" s="100"/>
      <c r="L111" s="72"/>
      <c r="M111" s="70"/>
      <c r="N111" s="70"/>
    </row>
    <row r="112" spans="1:14" ht="14" hidden="1" x14ac:dyDescent="0.3">
      <c r="A112" s="70"/>
      <c r="B112" s="70"/>
      <c r="C112" s="70"/>
      <c r="D112" s="578" t="s">
        <v>184</v>
      </c>
      <c r="F112" s="61" t="s">
        <v>185</v>
      </c>
      <c r="G112" s="70"/>
      <c r="H112" s="100"/>
      <c r="I112" s="100"/>
      <c r="J112" s="100"/>
      <c r="K112" s="100"/>
      <c r="L112" s="72"/>
      <c r="M112" s="70"/>
      <c r="N112" s="70"/>
    </row>
    <row r="113" spans="1:14" ht="14" hidden="1" x14ac:dyDescent="0.3">
      <c r="A113" s="70"/>
      <c r="B113" s="70"/>
      <c r="C113" s="70"/>
      <c r="D113" s="578" t="s">
        <v>186</v>
      </c>
      <c r="F113" s="61" t="s">
        <v>187</v>
      </c>
      <c r="G113" s="70"/>
      <c r="H113" s="100"/>
      <c r="I113" s="100"/>
      <c r="J113" s="100"/>
      <c r="K113" s="100"/>
      <c r="L113" s="72"/>
      <c r="M113" s="70"/>
      <c r="N113" s="70"/>
    </row>
    <row r="114" spans="1:14" ht="14" hidden="1" x14ac:dyDescent="0.3">
      <c r="A114" s="70"/>
      <c r="B114" s="70"/>
      <c r="C114" s="70"/>
      <c r="D114" s="578" t="s">
        <v>188</v>
      </c>
      <c r="F114" s="61" t="s">
        <v>189</v>
      </c>
      <c r="G114" s="70"/>
      <c r="H114" s="100"/>
      <c r="I114" s="100"/>
      <c r="J114" s="100"/>
      <c r="K114" s="100"/>
      <c r="L114" s="72"/>
      <c r="M114" s="70"/>
      <c r="N114" s="70"/>
    </row>
    <row r="115" spans="1:14" ht="14" hidden="1" x14ac:dyDescent="0.3">
      <c r="A115" s="70"/>
      <c r="B115" s="70"/>
      <c r="C115" s="70"/>
      <c r="D115" s="578" t="s">
        <v>190</v>
      </c>
      <c r="F115" s="61" t="s">
        <v>191</v>
      </c>
      <c r="G115" s="70"/>
      <c r="H115" s="100"/>
      <c r="I115" s="100"/>
      <c r="J115" s="100"/>
      <c r="K115" s="100"/>
      <c r="L115" s="72"/>
      <c r="M115" s="70"/>
      <c r="N115" s="70"/>
    </row>
    <row r="116" spans="1:14" ht="14" hidden="1" x14ac:dyDescent="0.3">
      <c r="A116" s="70"/>
      <c r="B116" s="70"/>
      <c r="C116" s="70"/>
      <c r="D116" s="578" t="s">
        <v>192</v>
      </c>
      <c r="F116" s="61" t="s">
        <v>193</v>
      </c>
      <c r="G116" s="70"/>
      <c r="H116" s="100"/>
      <c r="I116" s="100"/>
      <c r="J116" s="100"/>
      <c r="K116" s="100"/>
      <c r="L116" s="72"/>
      <c r="M116" s="70"/>
      <c r="N116" s="70"/>
    </row>
    <row r="117" spans="1:14" ht="14" hidden="1" x14ac:dyDescent="0.3">
      <c r="A117" s="70"/>
      <c r="B117" s="70"/>
      <c r="C117" s="70"/>
      <c r="D117" s="578" t="s">
        <v>194</v>
      </c>
      <c r="F117" s="61" t="s">
        <v>195</v>
      </c>
      <c r="G117" s="70"/>
      <c r="H117" s="100"/>
      <c r="I117" s="100"/>
      <c r="J117" s="100"/>
      <c r="K117" s="100"/>
      <c r="L117" s="72"/>
      <c r="M117" s="70"/>
      <c r="N117" s="70"/>
    </row>
    <row r="118" spans="1:14" ht="14" hidden="1" x14ac:dyDescent="0.3">
      <c r="A118" s="70"/>
      <c r="B118" s="70"/>
      <c r="C118" s="70"/>
      <c r="D118" s="578" t="s">
        <v>196</v>
      </c>
      <c r="F118" s="61" t="s">
        <v>197</v>
      </c>
      <c r="G118" s="70"/>
      <c r="H118" s="100"/>
      <c r="I118" s="100"/>
      <c r="J118" s="100"/>
      <c r="K118" s="100"/>
      <c r="L118" s="72"/>
      <c r="M118" s="70"/>
      <c r="N118" s="70"/>
    </row>
    <row r="119" spans="1:14" ht="14" hidden="1" x14ac:dyDescent="0.3">
      <c r="A119" s="70"/>
      <c r="B119" s="70"/>
      <c r="C119" s="70"/>
      <c r="D119" s="578" t="s">
        <v>198</v>
      </c>
      <c r="F119" s="61" t="s">
        <v>199</v>
      </c>
      <c r="G119" s="70"/>
      <c r="H119" s="100"/>
      <c r="I119" s="100"/>
      <c r="J119" s="100"/>
      <c r="K119" s="100"/>
      <c r="L119" s="72"/>
      <c r="M119" s="70"/>
      <c r="N119" s="70"/>
    </row>
    <row r="120" spans="1:14" ht="14" hidden="1" x14ac:dyDescent="0.3">
      <c r="A120" s="70"/>
      <c r="B120" s="70"/>
      <c r="C120" s="70"/>
      <c r="D120" s="578" t="s">
        <v>200</v>
      </c>
      <c r="F120" s="61" t="s">
        <v>201</v>
      </c>
      <c r="G120" s="70"/>
      <c r="H120" s="100"/>
      <c r="I120" s="100"/>
      <c r="J120" s="100"/>
      <c r="K120" s="100"/>
      <c r="L120" s="72"/>
      <c r="M120" s="70"/>
      <c r="N120" s="70"/>
    </row>
    <row r="121" spans="1:14" ht="14" hidden="1" x14ac:dyDescent="0.3">
      <c r="A121" s="70"/>
      <c r="B121" s="70"/>
      <c r="C121" s="70"/>
      <c r="D121" s="578" t="s">
        <v>202</v>
      </c>
      <c r="F121" s="61" t="s">
        <v>203</v>
      </c>
      <c r="G121" s="70"/>
      <c r="H121" s="100"/>
      <c r="I121" s="100"/>
      <c r="J121" s="100"/>
      <c r="K121" s="100"/>
      <c r="L121" s="72"/>
      <c r="M121" s="70"/>
      <c r="N121" s="70"/>
    </row>
    <row r="122" spans="1:14" ht="14" hidden="1" x14ac:dyDescent="0.3">
      <c r="A122" s="70"/>
      <c r="B122" s="70"/>
      <c r="C122" s="70"/>
      <c r="D122" s="578" t="s">
        <v>204</v>
      </c>
      <c r="F122" s="61" t="s">
        <v>205</v>
      </c>
      <c r="G122" s="70"/>
      <c r="H122" s="100"/>
      <c r="I122" s="100"/>
      <c r="J122" s="100"/>
      <c r="K122" s="100"/>
      <c r="L122" s="72"/>
      <c r="M122" s="70"/>
      <c r="N122" s="70"/>
    </row>
    <row r="123" spans="1:14" ht="14" hidden="1" x14ac:dyDescent="0.3">
      <c r="A123" s="70"/>
      <c r="B123" s="70"/>
      <c r="C123" s="70"/>
      <c r="D123" s="578" t="s">
        <v>206</v>
      </c>
      <c r="F123" s="61" t="s">
        <v>207</v>
      </c>
      <c r="G123" s="70"/>
      <c r="H123" s="100"/>
      <c r="I123" s="100"/>
      <c r="J123" s="100"/>
      <c r="K123" s="100"/>
      <c r="L123" s="72"/>
      <c r="M123" s="70"/>
      <c r="N123" s="70"/>
    </row>
    <row r="124" spans="1:14" ht="14" hidden="1" x14ac:dyDescent="0.3">
      <c r="A124" s="70"/>
      <c r="B124" s="70"/>
      <c r="C124" s="70"/>
      <c r="D124" s="578" t="s">
        <v>208</v>
      </c>
      <c r="F124" s="61" t="s">
        <v>209</v>
      </c>
      <c r="G124" s="70"/>
      <c r="H124" s="100"/>
      <c r="I124" s="100"/>
      <c r="J124" s="100"/>
      <c r="K124" s="100"/>
      <c r="L124" s="72"/>
      <c r="M124" s="70"/>
      <c r="N124" s="70"/>
    </row>
    <row r="125" spans="1:14" ht="14" hidden="1" x14ac:dyDescent="0.3">
      <c r="A125" s="70"/>
      <c r="B125" s="70"/>
      <c r="C125" s="70"/>
      <c r="D125" s="578" t="s">
        <v>210</v>
      </c>
      <c r="F125" s="61" t="s">
        <v>211</v>
      </c>
      <c r="G125" s="70"/>
      <c r="H125" s="100"/>
      <c r="I125" s="100"/>
      <c r="J125" s="100"/>
      <c r="K125" s="100"/>
      <c r="L125" s="72"/>
      <c r="M125" s="70"/>
      <c r="N125" s="70"/>
    </row>
    <row r="126" spans="1:14" ht="14" hidden="1" x14ac:dyDescent="0.3">
      <c r="A126" s="70"/>
      <c r="B126" s="70"/>
      <c r="C126" s="70"/>
      <c r="D126" s="578" t="s">
        <v>212</v>
      </c>
      <c r="F126" s="61" t="s">
        <v>213</v>
      </c>
      <c r="G126" s="70"/>
      <c r="H126" s="100"/>
      <c r="I126" s="100"/>
      <c r="J126" s="100"/>
      <c r="K126" s="100"/>
      <c r="L126" s="72"/>
      <c r="M126" s="70"/>
      <c r="N126" s="70"/>
    </row>
    <row r="127" spans="1:14" ht="14" hidden="1" x14ac:dyDescent="0.3">
      <c r="A127" s="70"/>
      <c r="B127" s="70"/>
      <c r="C127" s="70"/>
      <c r="D127" s="578" t="s">
        <v>214</v>
      </c>
      <c r="F127" s="61" t="s">
        <v>215</v>
      </c>
      <c r="G127" s="70"/>
      <c r="H127" s="100"/>
      <c r="I127" s="100"/>
      <c r="J127" s="100"/>
      <c r="K127" s="100"/>
      <c r="L127" s="72"/>
      <c r="M127" s="70"/>
      <c r="N127" s="70"/>
    </row>
    <row r="128" spans="1:14" ht="14" hidden="1" x14ac:dyDescent="0.3">
      <c r="A128" s="70"/>
      <c r="B128" s="70"/>
      <c r="C128" s="70"/>
      <c r="D128" s="578" t="s">
        <v>216</v>
      </c>
      <c r="F128" s="61" t="s">
        <v>217</v>
      </c>
      <c r="G128" s="70"/>
      <c r="H128" s="100"/>
      <c r="I128" s="100"/>
      <c r="J128" s="100"/>
      <c r="K128" s="100"/>
      <c r="L128" s="72"/>
      <c r="M128" s="70"/>
      <c r="N128" s="70"/>
    </row>
    <row r="129" spans="1:14" ht="14" hidden="1" x14ac:dyDescent="0.3">
      <c r="A129" s="70"/>
      <c r="B129" s="70"/>
      <c r="C129" s="70"/>
      <c r="D129" s="578" t="s">
        <v>218</v>
      </c>
      <c r="F129" s="61" t="s">
        <v>219</v>
      </c>
      <c r="G129" s="70"/>
      <c r="H129" s="100"/>
      <c r="I129" s="100"/>
      <c r="J129" s="100"/>
      <c r="K129" s="100"/>
      <c r="L129" s="72"/>
      <c r="M129" s="70"/>
      <c r="N129" s="70"/>
    </row>
    <row r="130" spans="1:14" ht="14" hidden="1" x14ac:dyDescent="0.3">
      <c r="A130" s="70"/>
      <c r="B130" s="70"/>
      <c r="C130" s="70"/>
      <c r="D130" s="578" t="s">
        <v>220</v>
      </c>
      <c r="F130" s="61" t="s">
        <v>221</v>
      </c>
      <c r="G130" s="70"/>
      <c r="H130" s="100"/>
      <c r="I130" s="100"/>
      <c r="J130" s="100"/>
      <c r="K130" s="100"/>
      <c r="L130" s="72"/>
      <c r="M130" s="70"/>
      <c r="N130" s="70"/>
    </row>
    <row r="131" spans="1:14" ht="14" hidden="1" x14ac:dyDescent="0.3">
      <c r="A131" s="70"/>
      <c r="B131" s="70"/>
      <c r="C131" s="70"/>
      <c r="D131" s="578" t="s">
        <v>222</v>
      </c>
      <c r="F131" s="61" t="s">
        <v>223</v>
      </c>
      <c r="G131" s="70"/>
      <c r="H131" s="100"/>
      <c r="I131" s="100"/>
      <c r="J131" s="100"/>
      <c r="K131" s="100"/>
      <c r="L131" s="72"/>
      <c r="M131" s="70"/>
      <c r="N131" s="70"/>
    </row>
    <row r="132" spans="1:14" ht="14" hidden="1" x14ac:dyDescent="0.3">
      <c r="A132" s="70"/>
      <c r="B132" s="70"/>
      <c r="C132" s="70"/>
      <c r="D132" s="578" t="s">
        <v>224</v>
      </c>
      <c r="F132" s="61" t="s">
        <v>225</v>
      </c>
      <c r="G132" s="70"/>
      <c r="H132" s="100"/>
      <c r="I132" s="100"/>
      <c r="J132" s="100"/>
      <c r="K132" s="100"/>
      <c r="L132" s="72"/>
      <c r="M132" s="70"/>
      <c r="N132" s="70"/>
    </row>
    <row r="133" spans="1:14" ht="14" hidden="1" x14ac:dyDescent="0.3">
      <c r="A133" s="70"/>
      <c r="B133" s="70"/>
      <c r="C133" s="70"/>
      <c r="D133" s="578" t="s">
        <v>226</v>
      </c>
      <c r="F133" s="61" t="s">
        <v>227</v>
      </c>
      <c r="G133" s="70"/>
      <c r="H133" s="100"/>
      <c r="I133" s="100"/>
      <c r="J133" s="100"/>
      <c r="K133" s="100"/>
      <c r="L133" s="72"/>
      <c r="M133" s="70"/>
      <c r="N133" s="70"/>
    </row>
    <row r="134" spans="1:14" ht="14" hidden="1" x14ac:dyDescent="0.3">
      <c r="A134" s="70"/>
      <c r="B134" s="70"/>
      <c r="C134" s="70"/>
      <c r="D134" s="578" t="s">
        <v>228</v>
      </c>
      <c r="F134" s="61" t="s">
        <v>229</v>
      </c>
      <c r="G134" s="70"/>
      <c r="H134" s="100"/>
      <c r="I134" s="100"/>
      <c r="J134" s="100"/>
      <c r="K134" s="100"/>
      <c r="L134" s="72"/>
      <c r="M134" s="70"/>
      <c r="N134" s="70"/>
    </row>
    <row r="135" spans="1:14" ht="14" hidden="1" x14ac:dyDescent="0.3">
      <c r="A135" s="70"/>
      <c r="B135" s="70"/>
      <c r="C135" s="70"/>
      <c r="D135" s="578" t="s">
        <v>230</v>
      </c>
      <c r="F135" s="61" t="s">
        <v>231</v>
      </c>
      <c r="G135" s="70"/>
      <c r="H135" s="100"/>
      <c r="I135" s="100"/>
      <c r="J135" s="100"/>
      <c r="K135" s="100"/>
      <c r="L135" s="72"/>
      <c r="M135" s="70"/>
      <c r="N135" s="70"/>
    </row>
    <row r="136" spans="1:14" ht="14" hidden="1" x14ac:dyDescent="0.3">
      <c r="A136" s="70"/>
      <c r="B136" s="70"/>
      <c r="C136" s="70"/>
      <c r="D136" s="578" t="s">
        <v>232</v>
      </c>
      <c r="F136" s="61" t="s">
        <v>233</v>
      </c>
      <c r="G136" s="70"/>
      <c r="H136" s="100"/>
      <c r="I136" s="100"/>
      <c r="J136" s="100"/>
      <c r="K136" s="100"/>
      <c r="L136" s="72"/>
      <c r="M136" s="70"/>
      <c r="N136" s="70"/>
    </row>
    <row r="137" spans="1:14" ht="14" hidden="1" x14ac:dyDescent="0.3">
      <c r="A137" s="70"/>
      <c r="B137" s="70"/>
      <c r="C137" s="70"/>
      <c r="D137" s="578" t="s">
        <v>234</v>
      </c>
      <c r="F137" s="61" t="s">
        <v>235</v>
      </c>
      <c r="G137" s="70"/>
      <c r="H137" s="100"/>
      <c r="I137" s="100"/>
      <c r="J137" s="100"/>
      <c r="K137" s="100"/>
      <c r="L137" s="72"/>
      <c r="M137" s="70"/>
      <c r="N137" s="70"/>
    </row>
    <row r="138" spans="1:14" ht="14" hidden="1" x14ac:dyDescent="0.3">
      <c r="A138" s="70"/>
      <c r="B138" s="70"/>
      <c r="C138" s="70"/>
      <c r="D138" s="578" t="s">
        <v>236</v>
      </c>
      <c r="F138" s="61" t="s">
        <v>237</v>
      </c>
      <c r="G138" s="70"/>
      <c r="H138" s="100"/>
      <c r="I138" s="100"/>
      <c r="J138" s="100"/>
      <c r="K138" s="100"/>
      <c r="L138" s="72"/>
      <c r="M138" s="70"/>
      <c r="N138" s="70"/>
    </row>
    <row r="139" spans="1:14" ht="14" hidden="1" x14ac:dyDescent="0.3">
      <c r="A139" s="70"/>
      <c r="B139" s="70"/>
      <c r="C139" s="70"/>
      <c r="D139" s="578" t="s">
        <v>238</v>
      </c>
      <c r="F139" s="61" t="s">
        <v>239</v>
      </c>
      <c r="G139" s="70"/>
      <c r="H139" s="100"/>
      <c r="I139" s="100"/>
      <c r="J139" s="100"/>
      <c r="K139" s="100"/>
      <c r="L139" s="72"/>
      <c r="M139" s="70"/>
      <c r="N139" s="70"/>
    </row>
    <row r="140" spans="1:14" ht="14" hidden="1" x14ac:dyDescent="0.3">
      <c r="A140" s="70"/>
      <c r="B140" s="70"/>
      <c r="C140" s="70"/>
      <c r="D140" s="578" t="s">
        <v>240</v>
      </c>
      <c r="F140" s="61" t="s">
        <v>241</v>
      </c>
      <c r="G140" s="70"/>
      <c r="H140" s="100"/>
      <c r="I140" s="100"/>
      <c r="J140" s="100"/>
      <c r="K140" s="100"/>
      <c r="L140" s="72"/>
      <c r="M140" s="70"/>
      <c r="N140" s="70"/>
    </row>
    <row r="141" spans="1:14" ht="14" hidden="1" x14ac:dyDescent="0.3">
      <c r="A141" s="70"/>
      <c r="B141" s="70"/>
      <c r="C141" s="70"/>
      <c r="D141" s="578" t="s">
        <v>242</v>
      </c>
      <c r="F141" s="61" t="s">
        <v>243</v>
      </c>
      <c r="G141" s="70"/>
      <c r="H141" s="100"/>
      <c r="I141" s="100"/>
      <c r="J141" s="100"/>
      <c r="K141" s="100"/>
      <c r="L141" s="72"/>
      <c r="M141" s="70"/>
      <c r="N141" s="70"/>
    </row>
    <row r="142" spans="1:14" ht="14" hidden="1" x14ac:dyDescent="0.3">
      <c r="A142" s="70"/>
      <c r="B142" s="70"/>
      <c r="C142" s="70"/>
      <c r="D142" s="578" t="s">
        <v>244</v>
      </c>
      <c r="F142" s="61" t="s">
        <v>245</v>
      </c>
      <c r="G142" s="70"/>
      <c r="H142" s="100"/>
      <c r="I142" s="100"/>
      <c r="J142" s="100"/>
      <c r="K142" s="100"/>
      <c r="L142" s="72"/>
      <c r="M142" s="70"/>
      <c r="N142" s="70"/>
    </row>
    <row r="143" spans="1:14" ht="14" hidden="1" x14ac:dyDescent="0.3">
      <c r="A143" s="70"/>
      <c r="B143" s="70"/>
      <c r="C143" s="70"/>
      <c r="D143" s="578" t="s">
        <v>246</v>
      </c>
      <c r="F143" s="61" t="s">
        <v>247</v>
      </c>
      <c r="G143" s="70"/>
      <c r="H143" s="100"/>
      <c r="I143" s="100"/>
      <c r="J143" s="100"/>
      <c r="K143" s="100"/>
      <c r="L143" s="72"/>
      <c r="M143" s="70"/>
      <c r="N143" s="70"/>
    </row>
    <row r="144" spans="1:14" ht="14" hidden="1" x14ac:dyDescent="0.3">
      <c r="A144" s="70"/>
      <c r="B144" s="70"/>
      <c r="C144" s="70"/>
      <c r="D144" s="578" t="s">
        <v>248</v>
      </c>
      <c r="F144" s="61" t="s">
        <v>249</v>
      </c>
      <c r="G144" s="70"/>
      <c r="H144" s="100"/>
      <c r="I144" s="100"/>
      <c r="J144" s="100"/>
      <c r="K144" s="100"/>
      <c r="L144" s="72"/>
      <c r="M144" s="70"/>
      <c r="N144" s="70"/>
    </row>
    <row r="145" spans="1:14" ht="14" hidden="1" x14ac:dyDescent="0.3">
      <c r="A145" s="70"/>
      <c r="B145" s="70"/>
      <c r="C145" s="70"/>
      <c r="D145" s="578" t="s">
        <v>250</v>
      </c>
      <c r="F145" s="61" t="s">
        <v>251</v>
      </c>
      <c r="G145" s="70"/>
      <c r="H145" s="100"/>
      <c r="I145" s="100"/>
      <c r="J145" s="100"/>
      <c r="K145" s="100"/>
      <c r="L145" s="72"/>
      <c r="M145" s="70"/>
      <c r="N145" s="70"/>
    </row>
    <row r="146" spans="1:14" ht="14" hidden="1" x14ac:dyDescent="0.3">
      <c r="A146" s="70"/>
      <c r="B146" s="70"/>
      <c r="C146" s="70"/>
      <c r="D146" s="578" t="s">
        <v>252</v>
      </c>
      <c r="F146" s="61" t="s">
        <v>253</v>
      </c>
      <c r="G146" s="70"/>
      <c r="H146" s="100"/>
      <c r="I146" s="100"/>
      <c r="J146" s="100"/>
      <c r="K146" s="100"/>
      <c r="L146" s="72"/>
      <c r="M146" s="70"/>
      <c r="N146" s="70"/>
    </row>
    <row r="147" spans="1:14" ht="14" hidden="1" x14ac:dyDescent="0.3">
      <c r="A147" s="70"/>
      <c r="B147" s="70"/>
      <c r="C147" s="70"/>
      <c r="D147" s="578" t="s">
        <v>254</v>
      </c>
      <c r="F147" s="61" t="s">
        <v>255</v>
      </c>
      <c r="G147" s="70"/>
      <c r="H147" s="100"/>
      <c r="I147" s="100"/>
      <c r="J147" s="100"/>
      <c r="K147" s="100"/>
      <c r="L147" s="72"/>
      <c r="M147" s="70"/>
      <c r="N147" s="70"/>
    </row>
    <row r="148" spans="1:14" ht="14" hidden="1" x14ac:dyDescent="0.3">
      <c r="A148" s="70"/>
      <c r="B148" s="70"/>
      <c r="C148" s="70"/>
      <c r="D148" s="578" t="s">
        <v>256</v>
      </c>
      <c r="F148" s="61" t="s">
        <v>257</v>
      </c>
      <c r="G148" s="70"/>
      <c r="H148" s="100"/>
      <c r="I148" s="100"/>
      <c r="J148" s="100"/>
      <c r="K148" s="100"/>
      <c r="L148" s="72"/>
      <c r="M148" s="70"/>
      <c r="N148" s="70"/>
    </row>
    <row r="149" spans="1:14" ht="14" hidden="1" x14ac:dyDescent="0.3">
      <c r="A149" s="70"/>
      <c r="B149" s="70"/>
      <c r="C149" s="70"/>
      <c r="D149" s="578" t="s">
        <v>258</v>
      </c>
      <c r="F149" s="61" t="s">
        <v>259</v>
      </c>
      <c r="G149" s="70"/>
      <c r="H149" s="100"/>
      <c r="I149" s="100"/>
      <c r="J149" s="100"/>
      <c r="K149" s="100"/>
      <c r="L149" s="72"/>
      <c r="M149" s="70"/>
      <c r="N149" s="70"/>
    </row>
    <row r="150" spans="1:14" ht="14" hidden="1" x14ac:dyDescent="0.3">
      <c r="A150" s="70"/>
      <c r="B150" s="70"/>
      <c r="C150" s="70"/>
      <c r="D150" s="578" t="s">
        <v>260</v>
      </c>
      <c r="F150" s="61" t="s">
        <v>261</v>
      </c>
      <c r="G150" s="70"/>
      <c r="H150" s="100"/>
      <c r="I150" s="100"/>
      <c r="J150" s="100"/>
      <c r="K150" s="100"/>
      <c r="L150" s="72"/>
      <c r="M150" s="70"/>
      <c r="N150" s="70"/>
    </row>
    <row r="151" spans="1:14" ht="14" hidden="1" x14ac:dyDescent="0.3">
      <c r="A151" s="70"/>
      <c r="B151" s="70"/>
      <c r="C151" s="70"/>
      <c r="D151" s="578" t="s">
        <v>262</v>
      </c>
      <c r="F151" s="61" t="s">
        <v>263</v>
      </c>
      <c r="G151" s="70"/>
      <c r="H151" s="100"/>
      <c r="I151" s="100"/>
      <c r="J151" s="100"/>
      <c r="K151" s="100"/>
      <c r="L151" s="72"/>
      <c r="M151" s="70"/>
      <c r="N151" s="70"/>
    </row>
    <row r="152" spans="1:14" ht="14" hidden="1" x14ac:dyDescent="0.3">
      <c r="A152" s="70"/>
      <c r="B152" s="70"/>
      <c r="C152" s="70"/>
      <c r="D152" s="578" t="s">
        <v>264</v>
      </c>
      <c r="F152" s="61" t="s">
        <v>265</v>
      </c>
      <c r="G152" s="70"/>
      <c r="H152" s="100"/>
      <c r="I152" s="100"/>
      <c r="J152" s="100"/>
      <c r="K152" s="100"/>
      <c r="L152" s="72"/>
      <c r="M152" s="70"/>
      <c r="N152" s="70"/>
    </row>
    <row r="153" spans="1:14" ht="14" hidden="1" x14ac:dyDescent="0.3">
      <c r="A153" s="70"/>
      <c r="B153" s="70"/>
      <c r="C153" s="70"/>
      <c r="D153" s="578" t="s">
        <v>266</v>
      </c>
      <c r="F153" s="61" t="s">
        <v>267</v>
      </c>
      <c r="G153" s="70"/>
      <c r="H153" s="100"/>
      <c r="I153" s="100"/>
      <c r="J153" s="100"/>
      <c r="K153" s="100"/>
      <c r="L153" s="72"/>
      <c r="M153" s="70"/>
      <c r="N153" s="70"/>
    </row>
    <row r="154" spans="1:14" ht="14" hidden="1" x14ac:dyDescent="0.3">
      <c r="A154" s="70"/>
      <c r="B154" s="70"/>
      <c r="C154" s="70"/>
      <c r="D154" s="578" t="s">
        <v>268</v>
      </c>
      <c r="F154" s="61" t="s">
        <v>269</v>
      </c>
      <c r="G154" s="70"/>
      <c r="H154" s="100"/>
      <c r="I154" s="100"/>
      <c r="J154" s="100"/>
      <c r="K154" s="100"/>
      <c r="L154" s="72"/>
      <c r="M154" s="70"/>
      <c r="N154" s="70"/>
    </row>
    <row r="155" spans="1:14" ht="14" hidden="1" x14ac:dyDescent="0.3">
      <c r="A155" s="70"/>
      <c r="B155" s="70"/>
      <c r="C155" s="70"/>
      <c r="D155" s="578" t="s">
        <v>270</v>
      </c>
      <c r="F155" s="61" t="s">
        <v>271</v>
      </c>
      <c r="G155" s="70"/>
      <c r="H155" s="100"/>
      <c r="I155" s="100"/>
      <c r="J155" s="100"/>
      <c r="K155" s="100"/>
      <c r="L155" s="72"/>
      <c r="M155" s="70"/>
      <c r="N155" s="70"/>
    </row>
    <row r="156" spans="1:14" ht="14" hidden="1" x14ac:dyDescent="0.3">
      <c r="A156" s="70"/>
      <c r="B156" s="70"/>
      <c r="C156" s="70"/>
      <c r="D156" s="578" t="s">
        <v>272</v>
      </c>
      <c r="F156" s="61" t="s">
        <v>273</v>
      </c>
      <c r="G156" s="70"/>
      <c r="H156" s="100"/>
      <c r="I156" s="100"/>
      <c r="J156" s="100"/>
      <c r="K156" s="100"/>
      <c r="L156" s="72"/>
      <c r="M156" s="70"/>
      <c r="N156" s="70"/>
    </row>
    <row r="157" spans="1:14" ht="14" hidden="1" x14ac:dyDescent="0.3">
      <c r="A157" s="70"/>
      <c r="B157" s="70"/>
      <c r="C157" s="70"/>
      <c r="D157" s="578" t="s">
        <v>274</v>
      </c>
      <c r="F157" s="61" t="s">
        <v>275</v>
      </c>
      <c r="G157" s="70"/>
      <c r="H157" s="100"/>
      <c r="I157" s="100"/>
      <c r="J157" s="100"/>
      <c r="K157" s="100"/>
      <c r="L157" s="72"/>
      <c r="M157" s="70"/>
      <c r="N157" s="70"/>
    </row>
    <row r="158" spans="1:14" ht="14" hidden="1" x14ac:dyDescent="0.3">
      <c r="A158" s="70"/>
      <c r="B158" s="70"/>
      <c r="C158" s="70"/>
      <c r="D158" s="578" t="s">
        <v>276</v>
      </c>
      <c r="F158" s="61" t="s">
        <v>277</v>
      </c>
      <c r="G158" s="70"/>
      <c r="H158" s="100"/>
      <c r="I158" s="100"/>
      <c r="J158" s="100"/>
      <c r="K158" s="100"/>
      <c r="L158" s="72"/>
      <c r="M158" s="70"/>
      <c r="N158" s="70"/>
    </row>
    <row r="159" spans="1:14" ht="14" hidden="1" x14ac:dyDescent="0.3">
      <c r="A159" s="70"/>
      <c r="B159" s="70"/>
      <c r="C159" s="70"/>
      <c r="D159" s="578" t="s">
        <v>278</v>
      </c>
      <c r="F159" s="61" t="s">
        <v>279</v>
      </c>
      <c r="G159" s="70"/>
      <c r="H159" s="100"/>
      <c r="I159" s="100"/>
      <c r="J159" s="100"/>
      <c r="K159" s="100"/>
      <c r="L159" s="72"/>
      <c r="M159" s="70"/>
      <c r="N159" s="70"/>
    </row>
    <row r="160" spans="1:14" ht="14" hidden="1" x14ac:dyDescent="0.3">
      <c r="A160" s="70"/>
      <c r="B160" s="70"/>
      <c r="C160" s="70"/>
      <c r="D160" s="578" t="s">
        <v>280</v>
      </c>
      <c r="F160" s="61" t="s">
        <v>281</v>
      </c>
      <c r="G160" s="70"/>
      <c r="H160" s="100"/>
      <c r="I160" s="100"/>
      <c r="J160" s="100"/>
      <c r="K160" s="100"/>
      <c r="L160" s="72"/>
      <c r="M160" s="70"/>
      <c r="N160" s="70"/>
    </row>
    <row r="161" spans="1:14" ht="14" hidden="1" x14ac:dyDescent="0.3">
      <c r="A161" s="70"/>
      <c r="B161" s="70"/>
      <c r="C161" s="70"/>
      <c r="D161" s="578" t="s">
        <v>282</v>
      </c>
      <c r="F161" s="61" t="s">
        <v>283</v>
      </c>
      <c r="G161" s="70"/>
      <c r="H161" s="100"/>
      <c r="I161" s="100"/>
      <c r="J161" s="100"/>
      <c r="K161" s="100"/>
      <c r="L161" s="72"/>
      <c r="M161" s="70"/>
      <c r="N161" s="70"/>
    </row>
    <row r="162" spans="1:14" ht="14" hidden="1" x14ac:dyDescent="0.3">
      <c r="A162" s="70"/>
      <c r="B162" s="70"/>
      <c r="C162" s="70"/>
      <c r="D162" s="578" t="s">
        <v>284</v>
      </c>
      <c r="F162" s="61" t="s">
        <v>285</v>
      </c>
      <c r="G162" s="70"/>
      <c r="H162" s="100"/>
      <c r="I162" s="100"/>
      <c r="J162" s="100"/>
      <c r="K162" s="100"/>
      <c r="L162" s="72"/>
      <c r="M162" s="70"/>
      <c r="N162" s="70"/>
    </row>
    <row r="163" spans="1:14" ht="14" hidden="1" x14ac:dyDescent="0.3">
      <c r="A163" s="70"/>
      <c r="B163" s="70"/>
      <c r="C163" s="70"/>
      <c r="D163" s="578" t="s">
        <v>286</v>
      </c>
      <c r="F163" s="61" t="s">
        <v>287</v>
      </c>
      <c r="G163" s="70"/>
      <c r="H163" s="100"/>
      <c r="I163" s="100"/>
      <c r="J163" s="100"/>
      <c r="K163" s="100"/>
      <c r="L163" s="72"/>
      <c r="M163" s="70"/>
      <c r="N163" s="70"/>
    </row>
    <row r="164" spans="1:14" ht="14" hidden="1" x14ac:dyDescent="0.3">
      <c r="A164" s="70"/>
      <c r="B164" s="70"/>
      <c r="C164" s="70"/>
      <c r="D164" s="578" t="s">
        <v>288</v>
      </c>
      <c r="F164" s="61" t="s">
        <v>289</v>
      </c>
      <c r="G164" s="70"/>
      <c r="H164" s="100"/>
      <c r="I164" s="100"/>
      <c r="J164" s="100"/>
      <c r="K164" s="100"/>
      <c r="L164" s="72"/>
      <c r="M164" s="70"/>
      <c r="N164" s="70"/>
    </row>
    <row r="165" spans="1:14" ht="14" hidden="1" x14ac:dyDescent="0.3">
      <c r="A165" s="70"/>
      <c r="B165" s="70"/>
      <c r="C165" s="70"/>
      <c r="D165" s="578" t="s">
        <v>290</v>
      </c>
      <c r="F165" s="61" t="s">
        <v>291</v>
      </c>
      <c r="G165" s="70"/>
      <c r="H165" s="100"/>
      <c r="I165" s="100"/>
      <c r="J165" s="100"/>
      <c r="K165" s="100"/>
      <c r="L165" s="72"/>
      <c r="M165" s="70"/>
      <c r="N165" s="70"/>
    </row>
    <row r="166" spans="1:14" ht="14" hidden="1" x14ac:dyDescent="0.3">
      <c r="A166" s="70"/>
      <c r="B166" s="70"/>
      <c r="C166" s="70"/>
      <c r="D166" s="578" t="s">
        <v>292</v>
      </c>
      <c r="F166" s="61" t="s">
        <v>293</v>
      </c>
      <c r="G166" s="70"/>
      <c r="H166" s="100"/>
      <c r="I166" s="100"/>
      <c r="J166" s="100"/>
      <c r="K166" s="100"/>
      <c r="L166" s="72"/>
      <c r="M166" s="70"/>
      <c r="N166" s="70"/>
    </row>
    <row r="167" spans="1:14" ht="14" hidden="1" x14ac:dyDescent="0.3">
      <c r="A167" s="70"/>
      <c r="B167" s="70"/>
      <c r="C167" s="70"/>
      <c r="D167" s="578" t="s">
        <v>294</v>
      </c>
      <c r="F167" s="61" t="s">
        <v>295</v>
      </c>
      <c r="G167" s="70"/>
      <c r="H167" s="100"/>
      <c r="I167" s="100"/>
      <c r="J167" s="100"/>
      <c r="K167" s="100"/>
      <c r="L167" s="72"/>
      <c r="M167" s="70"/>
      <c r="N167" s="70"/>
    </row>
    <row r="168" spans="1:14" ht="14" hidden="1" x14ac:dyDescent="0.3">
      <c r="A168" s="70"/>
      <c r="B168" s="70"/>
      <c r="C168" s="70"/>
      <c r="D168" s="578" t="s">
        <v>296</v>
      </c>
      <c r="F168" s="61" t="s">
        <v>297</v>
      </c>
      <c r="G168" s="70"/>
      <c r="H168" s="100"/>
      <c r="I168" s="100"/>
      <c r="J168" s="100"/>
      <c r="K168" s="100"/>
      <c r="L168" s="72"/>
      <c r="M168" s="70"/>
      <c r="N168" s="70"/>
    </row>
    <row r="169" spans="1:14" ht="14" hidden="1" x14ac:dyDescent="0.3">
      <c r="A169" s="70"/>
      <c r="B169" s="70"/>
      <c r="C169" s="70"/>
      <c r="D169" s="578" t="s">
        <v>298</v>
      </c>
      <c r="F169" s="61" t="s">
        <v>299</v>
      </c>
      <c r="G169" s="70"/>
      <c r="H169" s="100"/>
      <c r="I169" s="100"/>
      <c r="J169" s="100"/>
      <c r="K169" s="100"/>
      <c r="L169" s="72"/>
      <c r="M169" s="70"/>
      <c r="N169" s="70"/>
    </row>
    <row r="170" spans="1:14" ht="14" hidden="1" x14ac:dyDescent="0.3">
      <c r="A170" s="70"/>
      <c r="B170" s="70"/>
      <c r="C170" s="70"/>
      <c r="D170" s="578" t="s">
        <v>300</v>
      </c>
      <c r="F170" s="61" t="s">
        <v>301</v>
      </c>
      <c r="G170" s="70"/>
      <c r="H170" s="100"/>
      <c r="I170" s="100"/>
      <c r="J170" s="100"/>
      <c r="K170" s="100"/>
      <c r="L170" s="72"/>
      <c r="M170" s="70"/>
      <c r="N170" s="70"/>
    </row>
    <row r="171" spans="1:14" ht="14" hidden="1" x14ac:dyDescent="0.3">
      <c r="A171" s="70"/>
      <c r="B171" s="70"/>
      <c r="C171" s="70"/>
      <c r="D171" s="578" t="s">
        <v>302</v>
      </c>
      <c r="F171" s="61" t="s">
        <v>303</v>
      </c>
      <c r="G171" s="70"/>
      <c r="H171" s="100"/>
      <c r="I171" s="100"/>
      <c r="J171" s="100"/>
      <c r="K171" s="100"/>
      <c r="L171" s="72"/>
      <c r="M171" s="70"/>
      <c r="N171" s="70"/>
    </row>
    <row r="172" spans="1:14" ht="14" hidden="1" x14ac:dyDescent="0.3">
      <c r="A172" s="70"/>
      <c r="B172" s="70"/>
      <c r="C172" s="70"/>
      <c r="D172" s="578" t="s">
        <v>304</v>
      </c>
      <c r="F172" s="61" t="s">
        <v>305</v>
      </c>
      <c r="G172" s="70"/>
      <c r="H172" s="100"/>
      <c r="I172" s="100"/>
      <c r="J172" s="100"/>
      <c r="K172" s="100"/>
      <c r="L172" s="72"/>
      <c r="M172" s="70"/>
      <c r="N172" s="70"/>
    </row>
    <row r="173" spans="1:14" ht="14" hidden="1" x14ac:dyDescent="0.3">
      <c r="A173" s="70"/>
      <c r="B173" s="70"/>
      <c r="C173" s="70"/>
      <c r="D173" s="578" t="s">
        <v>306</v>
      </c>
      <c r="F173" s="61" t="s">
        <v>307</v>
      </c>
      <c r="G173" s="70"/>
      <c r="H173" s="100"/>
      <c r="I173" s="100"/>
      <c r="J173" s="100"/>
      <c r="K173" s="100"/>
      <c r="L173" s="72"/>
      <c r="M173" s="70"/>
      <c r="N173" s="70"/>
    </row>
    <row r="174" spans="1:14" ht="14" hidden="1" x14ac:dyDescent="0.3">
      <c r="A174" s="70"/>
      <c r="B174" s="70"/>
      <c r="C174" s="70"/>
      <c r="D174" s="578" t="s">
        <v>308</v>
      </c>
      <c r="F174" s="61" t="s">
        <v>309</v>
      </c>
      <c r="G174" s="70"/>
      <c r="H174" s="100"/>
      <c r="I174" s="100"/>
      <c r="J174" s="100"/>
      <c r="K174" s="100"/>
      <c r="L174" s="72"/>
      <c r="M174" s="70"/>
      <c r="N174" s="70"/>
    </row>
    <row r="175" spans="1:14" ht="14" hidden="1" x14ac:dyDescent="0.3">
      <c r="A175" s="70"/>
      <c r="B175" s="70"/>
      <c r="C175" s="70"/>
      <c r="D175" s="578" t="s">
        <v>310</v>
      </c>
      <c r="F175" s="61" t="s">
        <v>311</v>
      </c>
      <c r="G175" s="70"/>
      <c r="H175" s="100"/>
      <c r="I175" s="100"/>
      <c r="J175" s="100"/>
      <c r="K175" s="100"/>
      <c r="L175" s="72"/>
      <c r="M175" s="70"/>
      <c r="N175" s="70"/>
    </row>
    <row r="176" spans="1:14" ht="14" hidden="1" x14ac:dyDescent="0.3">
      <c r="A176" s="70"/>
      <c r="B176" s="70"/>
      <c r="C176" s="70"/>
      <c r="D176" s="578" t="s">
        <v>312</v>
      </c>
      <c r="F176" s="61" t="s">
        <v>313</v>
      </c>
      <c r="G176" s="70"/>
      <c r="H176" s="100"/>
      <c r="I176" s="100"/>
      <c r="J176" s="100"/>
      <c r="K176" s="100"/>
      <c r="L176" s="72"/>
      <c r="M176" s="70"/>
      <c r="N176" s="70"/>
    </row>
    <row r="177" spans="1:14" ht="14" hidden="1" x14ac:dyDescent="0.3">
      <c r="A177" s="70"/>
      <c r="B177" s="70"/>
      <c r="C177" s="70"/>
      <c r="D177" s="578" t="s">
        <v>314</v>
      </c>
      <c r="F177" s="61" t="s">
        <v>315</v>
      </c>
      <c r="G177" s="70"/>
      <c r="H177" s="100"/>
      <c r="I177" s="100"/>
      <c r="J177" s="100"/>
      <c r="K177" s="100"/>
      <c r="L177" s="72"/>
      <c r="M177" s="70"/>
      <c r="N177" s="70"/>
    </row>
    <row r="178" spans="1:14" ht="14" hidden="1" x14ac:dyDescent="0.3">
      <c r="A178" s="70"/>
      <c r="B178" s="70"/>
      <c r="C178" s="70"/>
      <c r="D178" s="578" t="s">
        <v>316</v>
      </c>
      <c r="F178" s="61" t="s">
        <v>317</v>
      </c>
      <c r="G178" s="70"/>
      <c r="H178" s="100"/>
      <c r="I178" s="100"/>
      <c r="J178" s="100"/>
      <c r="K178" s="100"/>
      <c r="L178" s="72"/>
      <c r="M178" s="70"/>
      <c r="N178" s="70"/>
    </row>
    <row r="179" spans="1:14" ht="14" hidden="1" x14ac:dyDescent="0.3">
      <c r="A179" s="70"/>
      <c r="B179" s="70"/>
      <c r="C179" s="70"/>
      <c r="D179" s="578" t="s">
        <v>318</v>
      </c>
      <c r="F179" s="61" t="s">
        <v>319</v>
      </c>
      <c r="G179" s="70"/>
      <c r="H179" s="100"/>
      <c r="I179" s="100"/>
      <c r="J179" s="100"/>
      <c r="K179" s="100"/>
      <c r="L179" s="72"/>
      <c r="M179" s="70"/>
      <c r="N179" s="70"/>
    </row>
    <row r="180" spans="1:14" ht="14" hidden="1" x14ac:dyDescent="0.3">
      <c r="A180" s="70"/>
      <c r="B180" s="70"/>
      <c r="C180" s="70"/>
      <c r="D180" s="578" t="s">
        <v>320</v>
      </c>
      <c r="F180" s="61" t="s">
        <v>321</v>
      </c>
      <c r="G180" s="70"/>
      <c r="H180" s="100"/>
      <c r="I180" s="100"/>
      <c r="J180" s="100"/>
      <c r="K180" s="100"/>
      <c r="L180" s="72"/>
      <c r="M180" s="70"/>
      <c r="N180" s="70"/>
    </row>
    <row r="181" spans="1:14" ht="14" hidden="1" x14ac:dyDescent="0.3">
      <c r="A181" s="70"/>
      <c r="B181" s="70"/>
      <c r="C181" s="70"/>
      <c r="D181" s="578" t="s">
        <v>322</v>
      </c>
      <c r="F181" s="61" t="s">
        <v>323</v>
      </c>
      <c r="G181" s="70"/>
      <c r="H181" s="100"/>
      <c r="I181" s="100"/>
      <c r="J181" s="100"/>
      <c r="K181" s="100"/>
      <c r="L181" s="72"/>
      <c r="M181" s="70"/>
      <c r="N181" s="70"/>
    </row>
    <row r="182" spans="1:14" ht="14" hidden="1" x14ac:dyDescent="0.3">
      <c r="A182" s="70"/>
      <c r="B182" s="70"/>
      <c r="C182" s="70"/>
      <c r="D182" s="578" t="s">
        <v>324</v>
      </c>
      <c r="F182" s="61" t="s">
        <v>325</v>
      </c>
      <c r="G182" s="70"/>
      <c r="H182" s="100"/>
      <c r="I182" s="100"/>
      <c r="J182" s="100"/>
      <c r="K182" s="100"/>
      <c r="L182" s="72"/>
      <c r="M182" s="70"/>
      <c r="N182" s="70"/>
    </row>
    <row r="183" spans="1:14" ht="14" hidden="1" x14ac:dyDescent="0.3">
      <c r="A183" s="70"/>
      <c r="B183" s="70"/>
      <c r="C183" s="70"/>
      <c r="D183" s="578" t="s">
        <v>326</v>
      </c>
      <c r="F183" s="61" t="s">
        <v>327</v>
      </c>
      <c r="G183" s="70"/>
      <c r="H183" s="100"/>
      <c r="I183" s="100"/>
      <c r="J183" s="100"/>
      <c r="K183" s="100"/>
      <c r="L183" s="72"/>
      <c r="M183" s="70"/>
      <c r="N183" s="70"/>
    </row>
    <row r="184" spans="1:14" ht="14" hidden="1" x14ac:dyDescent="0.3">
      <c r="A184" s="70"/>
      <c r="B184" s="70"/>
      <c r="C184" s="70"/>
      <c r="D184" s="578" t="s">
        <v>328</v>
      </c>
      <c r="F184" s="61" t="s">
        <v>329</v>
      </c>
      <c r="G184" s="70"/>
      <c r="H184" s="100"/>
      <c r="I184" s="100"/>
      <c r="J184" s="100"/>
      <c r="K184" s="100"/>
      <c r="L184" s="72"/>
      <c r="M184" s="70"/>
      <c r="N184" s="70"/>
    </row>
    <row r="185" spans="1:14" ht="14" hidden="1" x14ac:dyDescent="0.3">
      <c r="A185" s="70"/>
      <c r="B185" s="70"/>
      <c r="C185" s="70"/>
      <c r="D185" s="578" t="s">
        <v>330</v>
      </c>
      <c r="F185" s="61" t="s">
        <v>331</v>
      </c>
      <c r="G185" s="70"/>
      <c r="H185" s="100"/>
      <c r="I185" s="100"/>
      <c r="J185" s="100"/>
      <c r="K185" s="100"/>
      <c r="L185" s="72"/>
      <c r="M185" s="70"/>
      <c r="N185" s="70"/>
    </row>
    <row r="186" spans="1:14" ht="14" hidden="1" x14ac:dyDescent="0.3">
      <c r="A186" s="70"/>
      <c r="B186" s="70"/>
      <c r="C186" s="70"/>
      <c r="D186" s="578" t="s">
        <v>332</v>
      </c>
      <c r="F186" s="61" t="s">
        <v>333</v>
      </c>
      <c r="G186" s="70"/>
      <c r="H186" s="100"/>
      <c r="I186" s="100"/>
      <c r="J186" s="100"/>
      <c r="K186" s="100"/>
      <c r="L186" s="72"/>
      <c r="M186" s="70"/>
      <c r="N186" s="70"/>
    </row>
    <row r="187" spans="1:14" ht="14" hidden="1" x14ac:dyDescent="0.3">
      <c r="A187" s="70"/>
      <c r="B187" s="70"/>
      <c r="C187" s="70"/>
      <c r="D187" s="578" t="s">
        <v>334</v>
      </c>
      <c r="F187" s="61" t="s">
        <v>335</v>
      </c>
      <c r="G187" s="70"/>
      <c r="H187" s="100"/>
      <c r="I187" s="100"/>
      <c r="J187" s="100"/>
      <c r="K187" s="100"/>
      <c r="L187" s="72"/>
      <c r="M187" s="70"/>
      <c r="N187" s="70"/>
    </row>
    <row r="188" spans="1:14" ht="14" hidden="1" x14ac:dyDescent="0.3">
      <c r="A188" s="70"/>
      <c r="B188" s="70"/>
      <c r="C188" s="70"/>
      <c r="D188" s="578" t="s">
        <v>336</v>
      </c>
      <c r="F188" s="61" t="s">
        <v>337</v>
      </c>
      <c r="G188" s="70"/>
      <c r="H188" s="100"/>
      <c r="I188" s="100"/>
      <c r="J188" s="100"/>
      <c r="K188" s="100"/>
      <c r="L188" s="72"/>
      <c r="M188" s="70"/>
      <c r="N188" s="70"/>
    </row>
    <row r="189" spans="1:14" ht="14" hidden="1" x14ac:dyDescent="0.3">
      <c r="A189" s="70"/>
      <c r="B189" s="70"/>
      <c r="C189" s="70"/>
      <c r="D189" s="578" t="s">
        <v>338</v>
      </c>
      <c r="F189" s="61" t="s">
        <v>339</v>
      </c>
      <c r="G189" s="70"/>
      <c r="H189" s="100"/>
      <c r="I189" s="100"/>
      <c r="J189" s="100"/>
      <c r="K189" s="100"/>
      <c r="L189" s="72"/>
      <c r="M189" s="70"/>
      <c r="N189" s="70"/>
    </row>
    <row r="190" spans="1:14" ht="14" hidden="1" x14ac:dyDescent="0.3">
      <c r="A190" s="70"/>
      <c r="B190" s="70"/>
      <c r="C190" s="70"/>
      <c r="D190" s="578" t="s">
        <v>340</v>
      </c>
      <c r="F190" s="61" t="s">
        <v>341</v>
      </c>
      <c r="G190" s="70"/>
      <c r="H190" s="100"/>
      <c r="I190" s="100"/>
      <c r="J190" s="100"/>
      <c r="K190" s="100"/>
      <c r="L190" s="72"/>
      <c r="M190" s="70"/>
      <c r="N190" s="70"/>
    </row>
    <row r="191" spans="1:14" ht="14" hidden="1" x14ac:dyDescent="0.3">
      <c r="A191" s="70"/>
      <c r="B191" s="70"/>
      <c r="C191" s="70"/>
      <c r="D191" s="578" t="s">
        <v>342</v>
      </c>
      <c r="F191" s="61" t="s">
        <v>343</v>
      </c>
      <c r="G191" s="70"/>
      <c r="H191" s="100"/>
      <c r="I191" s="100"/>
      <c r="J191" s="100"/>
      <c r="K191" s="100"/>
      <c r="L191" s="72"/>
      <c r="M191" s="70"/>
      <c r="N191" s="70"/>
    </row>
    <row r="192" spans="1:14" ht="14" hidden="1" x14ac:dyDescent="0.3">
      <c r="A192" s="70"/>
      <c r="B192" s="70"/>
      <c r="C192" s="70"/>
      <c r="D192" s="578" t="s">
        <v>344</v>
      </c>
      <c r="F192" s="61" t="s">
        <v>345</v>
      </c>
      <c r="G192" s="70"/>
      <c r="H192" s="100"/>
      <c r="I192" s="100"/>
      <c r="J192" s="100"/>
      <c r="K192" s="100"/>
      <c r="L192" s="72"/>
      <c r="M192" s="70"/>
      <c r="N192" s="70"/>
    </row>
    <row r="193" spans="1:14" ht="14" hidden="1" x14ac:dyDescent="0.3">
      <c r="A193" s="70"/>
      <c r="B193" s="70"/>
      <c r="C193" s="70"/>
      <c r="D193" s="578" t="s">
        <v>346</v>
      </c>
      <c r="F193" s="61" t="s">
        <v>347</v>
      </c>
      <c r="G193" s="70"/>
      <c r="H193" s="100"/>
      <c r="I193" s="100"/>
      <c r="J193" s="100"/>
      <c r="K193" s="100"/>
      <c r="L193" s="72"/>
      <c r="M193" s="70"/>
      <c r="N193" s="70"/>
    </row>
    <row r="194" spans="1:14" ht="14" hidden="1" x14ac:dyDescent="0.3">
      <c r="A194" s="70"/>
      <c r="B194" s="70"/>
      <c r="C194" s="70"/>
      <c r="D194" s="578" t="s">
        <v>348</v>
      </c>
      <c r="F194" s="61" t="s">
        <v>349</v>
      </c>
      <c r="G194" s="70"/>
      <c r="H194" s="100"/>
      <c r="I194" s="100"/>
      <c r="J194" s="100"/>
      <c r="K194" s="100"/>
      <c r="L194" s="72"/>
      <c r="M194" s="70"/>
      <c r="N194" s="70"/>
    </row>
    <row r="195" spans="1:14" ht="14" hidden="1" x14ac:dyDescent="0.3">
      <c r="A195" s="70"/>
      <c r="B195" s="70"/>
      <c r="C195" s="70"/>
      <c r="D195" s="578" t="s">
        <v>350</v>
      </c>
      <c r="F195" s="61" t="s">
        <v>351</v>
      </c>
      <c r="G195" s="70"/>
      <c r="H195" s="100"/>
      <c r="I195" s="100"/>
      <c r="J195" s="100"/>
      <c r="K195" s="100"/>
      <c r="L195" s="72"/>
      <c r="M195" s="70"/>
      <c r="N195" s="70"/>
    </row>
    <row r="196" spans="1:14" ht="14" hidden="1" x14ac:dyDescent="0.3">
      <c r="A196" s="70"/>
      <c r="B196" s="70"/>
      <c r="C196" s="70"/>
      <c r="D196" s="578" t="s">
        <v>352</v>
      </c>
      <c r="F196" s="61" t="s">
        <v>353</v>
      </c>
      <c r="G196" s="70"/>
      <c r="H196" s="100"/>
      <c r="I196" s="100"/>
      <c r="J196" s="100"/>
      <c r="K196" s="100"/>
      <c r="L196" s="72"/>
      <c r="M196" s="70"/>
      <c r="N196" s="70"/>
    </row>
    <row r="197" spans="1:14" ht="14" hidden="1" x14ac:dyDescent="0.3">
      <c r="A197" s="70"/>
      <c r="B197" s="70"/>
      <c r="C197" s="70"/>
      <c r="D197" s="578" t="s">
        <v>354</v>
      </c>
      <c r="F197" s="61" t="s">
        <v>355</v>
      </c>
      <c r="G197" s="70"/>
      <c r="H197" s="100"/>
      <c r="I197" s="100"/>
      <c r="J197" s="100"/>
      <c r="K197" s="100"/>
      <c r="L197" s="72"/>
      <c r="M197" s="70"/>
      <c r="N197" s="70"/>
    </row>
    <row r="198" spans="1:14" ht="14" hidden="1" x14ac:dyDescent="0.3">
      <c r="A198" s="70"/>
      <c r="B198" s="70"/>
      <c r="C198" s="70"/>
      <c r="D198" s="578" t="s">
        <v>356</v>
      </c>
      <c r="F198" s="61" t="s">
        <v>357</v>
      </c>
      <c r="G198" s="70"/>
      <c r="H198" s="100"/>
      <c r="I198" s="100"/>
      <c r="J198" s="100"/>
      <c r="K198" s="100"/>
      <c r="L198" s="72"/>
      <c r="M198" s="70"/>
      <c r="N198" s="70"/>
    </row>
    <row r="199" spans="1:14" ht="14" hidden="1" x14ac:dyDescent="0.3">
      <c r="A199" s="70"/>
      <c r="B199" s="70"/>
      <c r="C199" s="70"/>
      <c r="D199" s="578" t="s">
        <v>358</v>
      </c>
      <c r="F199" s="61" t="s">
        <v>359</v>
      </c>
      <c r="G199" s="70"/>
      <c r="H199" s="100"/>
      <c r="I199" s="100"/>
      <c r="J199" s="100"/>
      <c r="K199" s="100"/>
      <c r="L199" s="72"/>
      <c r="M199" s="70"/>
      <c r="N199" s="70"/>
    </row>
    <row r="200" spans="1:14" ht="14" hidden="1" x14ac:dyDescent="0.3">
      <c r="A200" s="70"/>
      <c r="B200" s="70"/>
      <c r="C200" s="70"/>
      <c r="D200" s="578" t="s">
        <v>360</v>
      </c>
      <c r="F200" s="61" t="s">
        <v>361</v>
      </c>
      <c r="G200" s="70"/>
      <c r="H200" s="100"/>
      <c r="I200" s="100"/>
      <c r="J200" s="100"/>
      <c r="K200" s="100"/>
      <c r="L200" s="72"/>
      <c r="M200" s="70"/>
      <c r="N200" s="70"/>
    </row>
    <row r="201" spans="1:14" ht="14" hidden="1" x14ac:dyDescent="0.3">
      <c r="A201" s="70"/>
      <c r="B201" s="70"/>
      <c r="C201" s="70"/>
      <c r="D201" s="578" t="s">
        <v>362</v>
      </c>
      <c r="F201" s="61" t="s">
        <v>363</v>
      </c>
      <c r="G201" s="70"/>
      <c r="H201" s="100"/>
      <c r="I201" s="100"/>
      <c r="J201" s="100"/>
      <c r="K201" s="100"/>
      <c r="L201" s="72"/>
      <c r="M201" s="70"/>
      <c r="N201" s="70"/>
    </row>
    <row r="202" spans="1:14" ht="14" hidden="1" x14ac:dyDescent="0.3">
      <c r="A202" s="70"/>
      <c r="B202" s="70"/>
      <c r="C202" s="70"/>
      <c r="D202" s="578" t="s">
        <v>364</v>
      </c>
      <c r="F202" s="61" t="s">
        <v>365</v>
      </c>
      <c r="G202" s="70"/>
      <c r="H202" s="100"/>
      <c r="I202" s="100"/>
      <c r="J202" s="100"/>
      <c r="K202" s="100"/>
      <c r="L202" s="72"/>
      <c r="M202" s="70"/>
      <c r="N202" s="70"/>
    </row>
    <row r="203" spans="1:14" ht="14" hidden="1" x14ac:dyDescent="0.3">
      <c r="A203" s="70"/>
      <c r="B203" s="70"/>
      <c r="C203" s="70"/>
      <c r="D203" s="578" t="s">
        <v>366</v>
      </c>
      <c r="F203" s="61" t="s">
        <v>367</v>
      </c>
      <c r="G203" s="70"/>
      <c r="H203" s="100"/>
      <c r="I203" s="100"/>
      <c r="J203" s="100"/>
      <c r="K203" s="100"/>
      <c r="L203" s="72"/>
      <c r="M203" s="70"/>
      <c r="N203" s="70"/>
    </row>
    <row r="204" spans="1:14" ht="14" hidden="1" x14ac:dyDescent="0.3">
      <c r="A204" s="70"/>
      <c r="B204" s="70"/>
      <c r="C204" s="70"/>
      <c r="D204" s="578" t="s">
        <v>368</v>
      </c>
      <c r="F204" s="61" t="s">
        <v>369</v>
      </c>
      <c r="G204" s="70"/>
      <c r="H204" s="100"/>
      <c r="I204" s="100"/>
      <c r="J204" s="100"/>
      <c r="K204" s="100"/>
      <c r="L204" s="72"/>
      <c r="M204" s="70"/>
      <c r="N204" s="70"/>
    </row>
    <row r="205" spans="1:14" ht="14" hidden="1" x14ac:dyDescent="0.3">
      <c r="A205" s="70"/>
      <c r="B205" s="70"/>
      <c r="C205" s="70"/>
      <c r="D205" s="578" t="s">
        <v>370</v>
      </c>
      <c r="F205" s="61" t="s">
        <v>371</v>
      </c>
      <c r="G205" s="70"/>
      <c r="H205" s="100"/>
      <c r="I205" s="100"/>
      <c r="J205" s="100"/>
      <c r="K205" s="100"/>
      <c r="L205" s="72"/>
      <c r="M205" s="70"/>
      <c r="N205" s="70"/>
    </row>
    <row r="206" spans="1:14" ht="14" hidden="1" x14ac:dyDescent="0.3">
      <c r="A206" s="70"/>
      <c r="B206" s="70"/>
      <c r="C206" s="70"/>
      <c r="D206" s="578" t="s">
        <v>372</v>
      </c>
      <c r="F206" s="61" t="s">
        <v>373</v>
      </c>
      <c r="G206" s="70"/>
      <c r="H206" s="100"/>
      <c r="I206" s="100"/>
      <c r="J206" s="100"/>
      <c r="K206" s="100"/>
      <c r="L206" s="72"/>
      <c r="M206" s="70"/>
      <c r="N206" s="70"/>
    </row>
    <row r="207" spans="1:14" ht="14" hidden="1" x14ac:dyDescent="0.3">
      <c r="A207" s="70"/>
      <c r="B207" s="70"/>
      <c r="C207" s="70"/>
      <c r="D207" s="578" t="s">
        <v>374</v>
      </c>
      <c r="F207" s="61" t="s">
        <v>375</v>
      </c>
      <c r="G207" s="70"/>
      <c r="H207" s="100"/>
      <c r="I207" s="100"/>
      <c r="J207" s="100"/>
      <c r="K207" s="100"/>
      <c r="L207" s="72"/>
      <c r="M207" s="70"/>
      <c r="N207" s="70"/>
    </row>
    <row r="208" spans="1:14" ht="14" hidden="1" x14ac:dyDescent="0.3">
      <c r="A208" s="70"/>
      <c r="B208" s="70"/>
      <c r="C208" s="70"/>
      <c r="D208" s="578" t="s">
        <v>376</v>
      </c>
      <c r="F208" s="61" t="s">
        <v>377</v>
      </c>
      <c r="G208" s="70"/>
      <c r="H208" s="100"/>
      <c r="I208" s="100"/>
      <c r="J208" s="100"/>
      <c r="K208" s="100"/>
      <c r="L208" s="72"/>
      <c r="M208" s="70"/>
      <c r="N208" s="70"/>
    </row>
    <row r="209" spans="1:14" ht="14" hidden="1" x14ac:dyDescent="0.3">
      <c r="A209" s="70"/>
      <c r="B209" s="70"/>
      <c r="C209" s="70"/>
      <c r="D209" s="578" t="s">
        <v>378</v>
      </c>
      <c r="F209" s="61" t="s">
        <v>379</v>
      </c>
      <c r="G209" s="70"/>
      <c r="H209" s="100"/>
      <c r="I209" s="100"/>
      <c r="J209" s="100"/>
      <c r="K209" s="100"/>
      <c r="L209" s="72"/>
      <c r="M209" s="70"/>
      <c r="N209" s="70"/>
    </row>
    <row r="210" spans="1:14" ht="14" hidden="1" x14ac:dyDescent="0.3">
      <c r="A210" s="70"/>
      <c r="B210" s="70"/>
      <c r="C210" s="70"/>
      <c r="D210" s="578" t="s">
        <v>380</v>
      </c>
      <c r="F210" s="61" t="s">
        <v>381</v>
      </c>
      <c r="G210" s="70"/>
      <c r="H210" s="100"/>
      <c r="I210" s="100"/>
      <c r="J210" s="100"/>
      <c r="K210" s="100"/>
      <c r="L210" s="72"/>
      <c r="M210" s="70"/>
      <c r="N210" s="70"/>
    </row>
    <row r="211" spans="1:14" ht="14" hidden="1" x14ac:dyDescent="0.3">
      <c r="A211" s="70"/>
      <c r="B211" s="70"/>
      <c r="C211" s="70"/>
      <c r="D211" s="578" t="s">
        <v>382</v>
      </c>
      <c r="F211" s="61" t="s">
        <v>383</v>
      </c>
      <c r="G211" s="70"/>
      <c r="H211" s="100"/>
      <c r="I211" s="100"/>
      <c r="J211" s="100"/>
      <c r="K211" s="100"/>
      <c r="L211" s="72"/>
      <c r="M211" s="70"/>
      <c r="N211" s="70"/>
    </row>
    <row r="212" spans="1:14" ht="14" hidden="1" x14ac:dyDescent="0.3">
      <c r="A212" s="70"/>
      <c r="B212" s="70"/>
      <c r="C212" s="70"/>
      <c r="D212" s="578" t="s">
        <v>384</v>
      </c>
      <c r="F212" s="61" t="s">
        <v>385</v>
      </c>
      <c r="G212" s="70"/>
      <c r="H212" s="100"/>
      <c r="I212" s="100"/>
      <c r="J212" s="100"/>
      <c r="K212" s="100"/>
      <c r="L212" s="72"/>
      <c r="M212" s="70"/>
      <c r="N212" s="70"/>
    </row>
    <row r="213" spans="1:14" ht="14" hidden="1" x14ac:dyDescent="0.3">
      <c r="A213" s="70"/>
      <c r="B213" s="70"/>
      <c r="C213" s="70"/>
      <c r="D213" s="578" t="s">
        <v>386</v>
      </c>
      <c r="F213" s="61" t="s">
        <v>387</v>
      </c>
      <c r="G213" s="70"/>
      <c r="H213" s="100"/>
      <c r="I213" s="100"/>
      <c r="J213" s="100"/>
      <c r="K213" s="100"/>
      <c r="L213" s="72"/>
      <c r="M213" s="70"/>
      <c r="N213" s="70"/>
    </row>
    <row r="214" spans="1:14" ht="14" hidden="1" x14ac:dyDescent="0.3">
      <c r="A214" s="70"/>
      <c r="B214" s="70"/>
      <c r="C214" s="70"/>
      <c r="D214" s="578" t="s">
        <v>388</v>
      </c>
      <c r="F214" s="61" t="s">
        <v>389</v>
      </c>
      <c r="G214" s="70"/>
      <c r="H214" s="100"/>
      <c r="I214" s="100"/>
      <c r="J214" s="100"/>
      <c r="K214" s="100"/>
      <c r="L214" s="72"/>
      <c r="M214" s="70"/>
      <c r="N214" s="70"/>
    </row>
    <row r="215" spans="1:14" ht="14" hidden="1" x14ac:dyDescent="0.3">
      <c r="A215" s="70"/>
      <c r="B215" s="70"/>
      <c r="C215" s="70"/>
      <c r="D215" s="578" t="s">
        <v>390</v>
      </c>
      <c r="F215" s="61" t="s">
        <v>391</v>
      </c>
      <c r="G215" s="70"/>
      <c r="H215" s="100"/>
      <c r="I215" s="100"/>
      <c r="J215" s="100"/>
      <c r="K215" s="100"/>
      <c r="L215" s="72"/>
      <c r="M215" s="70"/>
      <c r="N215" s="70"/>
    </row>
    <row r="216" spans="1:14" ht="14" hidden="1" x14ac:dyDescent="0.3">
      <c r="A216" s="70"/>
      <c r="B216" s="70"/>
      <c r="C216" s="70"/>
      <c r="D216" s="578" t="s">
        <v>392</v>
      </c>
      <c r="F216" s="61" t="s">
        <v>393</v>
      </c>
      <c r="G216" s="70"/>
      <c r="H216" s="100"/>
      <c r="I216" s="100"/>
      <c r="J216" s="100"/>
      <c r="K216" s="100"/>
      <c r="L216" s="72"/>
      <c r="M216" s="70"/>
      <c r="N216" s="70"/>
    </row>
    <row r="217" spans="1:14" ht="14" hidden="1" x14ac:dyDescent="0.3">
      <c r="A217" s="70"/>
      <c r="B217" s="70"/>
      <c r="C217" s="70"/>
      <c r="D217" s="578" t="s">
        <v>394</v>
      </c>
      <c r="F217" s="61" t="s">
        <v>395</v>
      </c>
      <c r="G217" s="70"/>
      <c r="H217" s="100"/>
      <c r="I217" s="100"/>
      <c r="J217" s="100"/>
      <c r="K217" s="100"/>
      <c r="L217" s="72"/>
      <c r="M217" s="70"/>
      <c r="N217" s="70"/>
    </row>
    <row r="218" spans="1:14" ht="14" hidden="1" x14ac:dyDescent="0.3">
      <c r="A218" s="70"/>
      <c r="B218" s="70"/>
      <c r="C218" s="70"/>
      <c r="D218" s="578" t="s">
        <v>396</v>
      </c>
      <c r="F218" s="61" t="s">
        <v>397</v>
      </c>
      <c r="G218" s="70"/>
      <c r="H218" s="100"/>
      <c r="I218" s="100"/>
      <c r="J218" s="100"/>
      <c r="K218" s="100"/>
      <c r="L218" s="72"/>
      <c r="M218" s="70"/>
      <c r="N218" s="70"/>
    </row>
    <row r="219" spans="1:14" ht="14" hidden="1" x14ac:dyDescent="0.3">
      <c r="A219" s="70"/>
      <c r="B219" s="70"/>
      <c r="C219" s="70"/>
      <c r="D219" s="578" t="s">
        <v>398</v>
      </c>
      <c r="F219" s="61" t="s">
        <v>399</v>
      </c>
      <c r="G219" s="70"/>
      <c r="H219" s="100"/>
      <c r="I219" s="100"/>
      <c r="J219" s="100"/>
      <c r="K219" s="100"/>
      <c r="L219" s="72"/>
      <c r="M219" s="70"/>
      <c r="N219" s="70"/>
    </row>
    <row r="220" spans="1:14" ht="14" hidden="1" x14ac:dyDescent="0.3">
      <c r="A220" s="70"/>
      <c r="B220" s="70"/>
      <c r="C220" s="70"/>
      <c r="D220" s="578" t="s">
        <v>400</v>
      </c>
      <c r="F220" s="61" t="s">
        <v>401</v>
      </c>
      <c r="G220" s="70"/>
      <c r="H220" s="100"/>
      <c r="I220" s="100"/>
      <c r="J220" s="100"/>
      <c r="K220" s="100"/>
      <c r="L220" s="72"/>
      <c r="M220" s="70"/>
      <c r="N220" s="70"/>
    </row>
    <row r="221" spans="1:14" ht="14" hidden="1" x14ac:dyDescent="0.3">
      <c r="A221" s="70"/>
      <c r="B221" s="70"/>
      <c r="C221" s="70"/>
      <c r="D221" s="578" t="s">
        <v>402</v>
      </c>
      <c r="F221" s="61" t="s">
        <v>403</v>
      </c>
      <c r="G221" s="70"/>
      <c r="H221" s="100"/>
      <c r="I221" s="100"/>
      <c r="J221" s="100"/>
      <c r="K221" s="100"/>
      <c r="L221" s="72"/>
      <c r="M221" s="70"/>
      <c r="N221" s="70"/>
    </row>
    <row r="222" spans="1:14" ht="14" hidden="1" x14ac:dyDescent="0.3">
      <c r="A222" s="70"/>
      <c r="B222" s="70"/>
      <c r="C222" s="70"/>
      <c r="D222" s="578" t="s">
        <v>404</v>
      </c>
      <c r="F222" s="61" t="s">
        <v>405</v>
      </c>
      <c r="G222" s="70"/>
      <c r="H222" s="100"/>
      <c r="I222" s="100"/>
      <c r="J222" s="100"/>
      <c r="K222" s="100"/>
      <c r="L222" s="72"/>
      <c r="M222" s="70"/>
      <c r="N222" s="70"/>
    </row>
    <row r="223" spans="1:14" ht="14" hidden="1" x14ac:dyDescent="0.3">
      <c r="A223" s="70"/>
      <c r="B223" s="70"/>
      <c r="C223" s="70"/>
      <c r="D223" s="578" t="s">
        <v>406</v>
      </c>
      <c r="F223" s="61" t="s">
        <v>407</v>
      </c>
      <c r="G223" s="70"/>
      <c r="H223" s="100"/>
      <c r="I223" s="100"/>
      <c r="J223" s="100"/>
      <c r="K223" s="100"/>
      <c r="L223" s="72"/>
      <c r="M223" s="70"/>
      <c r="N223" s="70"/>
    </row>
    <row r="224" spans="1:14" ht="14" hidden="1" x14ac:dyDescent="0.3">
      <c r="A224" s="70"/>
      <c r="B224" s="70"/>
      <c r="C224" s="70"/>
      <c r="D224" s="578" t="s">
        <v>408</v>
      </c>
      <c r="F224" s="61" t="s">
        <v>409</v>
      </c>
      <c r="G224" s="70"/>
      <c r="H224" s="100"/>
      <c r="I224" s="100"/>
      <c r="J224" s="100"/>
      <c r="K224" s="100"/>
      <c r="L224" s="72"/>
      <c r="M224" s="70"/>
      <c r="N224" s="70"/>
    </row>
    <row r="225" spans="1:14" ht="14" hidden="1" x14ac:dyDescent="0.3">
      <c r="A225" s="70"/>
      <c r="B225" s="70"/>
      <c r="C225" s="70"/>
      <c r="D225" s="578" t="s">
        <v>410</v>
      </c>
      <c r="F225" s="61" t="s">
        <v>411</v>
      </c>
      <c r="G225" s="70"/>
      <c r="H225" s="100"/>
      <c r="I225" s="100"/>
      <c r="J225" s="100"/>
      <c r="K225" s="100"/>
      <c r="L225" s="72"/>
      <c r="M225" s="70"/>
      <c r="N225" s="70"/>
    </row>
    <row r="226" spans="1:14" ht="14" hidden="1" x14ac:dyDescent="0.3">
      <c r="A226" s="70"/>
      <c r="B226" s="70"/>
      <c r="C226" s="70"/>
      <c r="D226" s="578" t="s">
        <v>412</v>
      </c>
      <c r="F226" s="61" t="s">
        <v>413</v>
      </c>
      <c r="G226" s="70"/>
      <c r="H226" s="100"/>
      <c r="I226" s="100"/>
      <c r="J226" s="100"/>
      <c r="K226" s="100"/>
      <c r="L226" s="72"/>
      <c r="M226" s="70"/>
      <c r="N226" s="70"/>
    </row>
    <row r="227" spans="1:14" ht="14" hidden="1" x14ac:dyDescent="0.3">
      <c r="A227" s="70"/>
      <c r="B227" s="70"/>
      <c r="C227" s="70"/>
      <c r="D227" s="578" t="s">
        <v>414</v>
      </c>
      <c r="F227" s="61" t="s">
        <v>415</v>
      </c>
      <c r="G227" s="70"/>
      <c r="H227" s="100"/>
      <c r="I227" s="100"/>
      <c r="J227" s="100"/>
      <c r="K227" s="100"/>
      <c r="L227" s="72"/>
      <c r="M227" s="70"/>
      <c r="N227" s="70"/>
    </row>
    <row r="228" spans="1:14" ht="14" hidden="1" x14ac:dyDescent="0.3">
      <c r="A228" s="70"/>
      <c r="B228" s="70"/>
      <c r="C228" s="70"/>
      <c r="D228" s="578" t="s">
        <v>416</v>
      </c>
      <c r="F228" s="61" t="s">
        <v>417</v>
      </c>
      <c r="G228" s="70"/>
      <c r="H228" s="100"/>
      <c r="I228" s="100"/>
      <c r="J228" s="100"/>
      <c r="K228" s="100"/>
      <c r="L228" s="72"/>
      <c r="M228" s="70"/>
      <c r="N228" s="70"/>
    </row>
    <row r="229" spans="1:14" ht="14" hidden="1" x14ac:dyDescent="0.3">
      <c r="A229" s="70"/>
      <c r="B229" s="70"/>
      <c r="C229" s="70"/>
      <c r="D229" s="578" t="s">
        <v>418</v>
      </c>
      <c r="F229" s="61" t="s">
        <v>419</v>
      </c>
      <c r="G229" s="70"/>
      <c r="H229" s="100"/>
      <c r="I229" s="100"/>
      <c r="J229" s="100"/>
      <c r="K229" s="100"/>
      <c r="L229" s="72"/>
      <c r="M229" s="70"/>
      <c r="N229" s="70"/>
    </row>
    <row r="230" spans="1:14" ht="14" hidden="1" x14ac:dyDescent="0.3">
      <c r="A230" s="70"/>
      <c r="B230" s="70"/>
      <c r="C230" s="70"/>
      <c r="D230" s="578" t="s">
        <v>420</v>
      </c>
      <c r="F230" s="61" t="s">
        <v>421</v>
      </c>
      <c r="G230" s="70"/>
      <c r="H230" s="100"/>
      <c r="I230" s="100"/>
      <c r="J230" s="100"/>
      <c r="K230" s="100"/>
      <c r="L230" s="72"/>
      <c r="M230" s="70"/>
      <c r="N230" s="70"/>
    </row>
    <row r="231" spans="1:14" ht="14" hidden="1" x14ac:dyDescent="0.3">
      <c r="A231" s="70"/>
      <c r="B231" s="70"/>
      <c r="C231" s="70"/>
      <c r="D231" s="578" t="s">
        <v>422</v>
      </c>
      <c r="F231" s="61" t="s">
        <v>423</v>
      </c>
      <c r="G231" s="70"/>
      <c r="H231" s="100"/>
      <c r="I231" s="100"/>
      <c r="J231" s="100"/>
      <c r="K231" s="100"/>
      <c r="L231" s="72"/>
      <c r="M231" s="70"/>
      <c r="N231" s="70"/>
    </row>
    <row r="232" spans="1:14" ht="14" hidden="1" x14ac:dyDescent="0.3">
      <c r="A232" s="70"/>
      <c r="B232" s="70"/>
      <c r="C232" s="70"/>
      <c r="D232" s="578" t="s">
        <v>424</v>
      </c>
      <c r="G232" s="70"/>
      <c r="H232" s="100"/>
      <c r="I232" s="100"/>
      <c r="J232" s="100"/>
      <c r="K232" s="100"/>
      <c r="L232" s="72"/>
      <c r="M232" s="70"/>
      <c r="N232" s="70"/>
    </row>
    <row r="233" spans="1:14" hidden="1" x14ac:dyDescent="0.25">
      <c r="A233" s="70"/>
      <c r="B233" s="70"/>
      <c r="C233" s="70"/>
      <c r="D233" s="348" t="s">
        <v>918</v>
      </c>
      <c r="G233" s="70"/>
      <c r="H233" s="100"/>
      <c r="I233" s="100"/>
      <c r="J233" s="100"/>
      <c r="K233" s="100"/>
      <c r="L233" s="72"/>
      <c r="M233" s="70"/>
      <c r="N233" s="70"/>
    </row>
    <row r="234" spans="1:14" ht="14" hidden="1" x14ac:dyDescent="0.3">
      <c r="A234" s="70"/>
      <c r="B234" s="70"/>
      <c r="C234" s="70"/>
      <c r="D234" s="578" t="s">
        <v>425</v>
      </c>
      <c r="G234" s="70"/>
      <c r="H234" s="100"/>
      <c r="I234" s="100"/>
      <c r="J234" s="100"/>
      <c r="K234" s="100"/>
      <c r="L234" s="72"/>
      <c r="M234" s="70"/>
      <c r="N234" s="70"/>
    </row>
    <row r="235" spans="1:14" ht="14" hidden="1" x14ac:dyDescent="0.3">
      <c r="A235" s="70"/>
      <c r="B235" s="70"/>
      <c r="C235" s="70"/>
      <c r="D235" s="578" t="s">
        <v>426</v>
      </c>
      <c r="G235" s="70"/>
      <c r="H235" s="100"/>
      <c r="I235" s="100"/>
      <c r="J235" s="100"/>
      <c r="K235" s="100"/>
      <c r="L235" s="72"/>
      <c r="M235" s="70"/>
      <c r="N235" s="70"/>
    </row>
    <row r="236" spans="1:14" ht="14" hidden="1" x14ac:dyDescent="0.3">
      <c r="A236" s="70"/>
      <c r="B236" s="70"/>
      <c r="C236" s="70"/>
      <c r="D236" s="578" t="s">
        <v>427</v>
      </c>
      <c r="G236" s="70"/>
      <c r="H236" s="100"/>
      <c r="I236" s="100"/>
      <c r="J236" s="100"/>
      <c r="K236" s="100"/>
      <c r="L236" s="72"/>
      <c r="M236" s="70"/>
      <c r="N236" s="70"/>
    </row>
    <row r="237" spans="1:14" ht="14" hidden="1" x14ac:dyDescent="0.3">
      <c r="A237" s="70"/>
      <c r="B237" s="70"/>
      <c r="C237" s="70"/>
      <c r="D237" s="578" t="s">
        <v>428</v>
      </c>
      <c r="G237" s="70"/>
      <c r="H237" s="100"/>
      <c r="I237" s="100"/>
      <c r="J237" s="100"/>
      <c r="K237" s="100"/>
      <c r="L237" s="72"/>
      <c r="M237" s="70"/>
      <c r="N237" s="70"/>
    </row>
    <row r="238" spans="1:14" ht="14" hidden="1" x14ac:dyDescent="0.3">
      <c r="A238" s="70"/>
      <c r="B238" s="70"/>
      <c r="C238" s="70"/>
      <c r="D238" s="578" t="s">
        <v>429</v>
      </c>
      <c r="G238" s="70"/>
      <c r="H238" s="100"/>
      <c r="I238" s="100"/>
      <c r="J238" s="100"/>
      <c r="K238" s="100"/>
      <c r="L238" s="72"/>
      <c r="M238" s="70"/>
      <c r="N238" s="70"/>
    </row>
    <row r="239" spans="1:14" ht="14" hidden="1" x14ac:dyDescent="0.3">
      <c r="A239" s="70"/>
      <c r="B239" s="70"/>
      <c r="C239" s="70"/>
      <c r="D239" s="578" t="s">
        <v>430</v>
      </c>
      <c r="G239" s="70"/>
      <c r="H239" s="100"/>
      <c r="I239" s="100"/>
      <c r="J239" s="100"/>
      <c r="K239" s="100"/>
      <c r="L239" s="72"/>
      <c r="M239" s="70"/>
      <c r="N239" s="70"/>
    </row>
    <row r="240" spans="1:14" ht="14" hidden="1" x14ac:dyDescent="0.3">
      <c r="A240" s="70"/>
      <c r="B240" s="70"/>
      <c r="C240" s="70"/>
      <c r="D240" s="578" t="s">
        <v>431</v>
      </c>
      <c r="G240" s="70"/>
      <c r="H240" s="100"/>
      <c r="I240" s="100"/>
      <c r="J240" s="100"/>
      <c r="K240" s="100"/>
      <c r="L240" s="72"/>
      <c r="M240" s="70"/>
      <c r="N240" s="70"/>
    </row>
    <row r="241" spans="1:14" ht="14" hidden="1" x14ac:dyDescent="0.3">
      <c r="A241" s="70"/>
      <c r="B241" s="70"/>
      <c r="C241" s="70"/>
      <c r="D241" s="578" t="s">
        <v>432</v>
      </c>
      <c r="G241" s="70"/>
      <c r="H241" s="100"/>
      <c r="I241" s="100"/>
      <c r="J241" s="100"/>
      <c r="K241" s="100"/>
      <c r="L241" s="72"/>
      <c r="M241" s="70"/>
      <c r="N241" s="70"/>
    </row>
    <row r="242" spans="1:14" ht="14" hidden="1" x14ac:dyDescent="0.3">
      <c r="A242" s="70"/>
      <c r="B242" s="70"/>
      <c r="C242" s="70"/>
      <c r="D242" s="578" t="s">
        <v>433</v>
      </c>
      <c r="G242" s="70"/>
      <c r="H242" s="100"/>
      <c r="I242" s="100"/>
      <c r="J242" s="100"/>
      <c r="K242" s="100"/>
      <c r="L242" s="72"/>
      <c r="M242" s="70"/>
      <c r="N242" s="70"/>
    </row>
    <row r="243" spans="1:14" ht="14" hidden="1" x14ac:dyDescent="0.3">
      <c r="A243" s="70"/>
      <c r="B243" s="70"/>
      <c r="C243" s="70"/>
      <c r="D243" s="578" t="s">
        <v>434</v>
      </c>
      <c r="G243" s="70"/>
      <c r="H243" s="100"/>
      <c r="I243" s="100"/>
      <c r="J243" s="100"/>
      <c r="K243" s="100"/>
      <c r="L243" s="72"/>
      <c r="M243" s="70"/>
      <c r="N243" s="70"/>
    </row>
    <row r="244" spans="1:14" ht="14" hidden="1" x14ac:dyDescent="0.3">
      <c r="A244" s="70"/>
      <c r="B244" s="70"/>
      <c r="C244" s="70"/>
      <c r="D244" s="578" t="s">
        <v>435</v>
      </c>
      <c r="G244" s="70"/>
      <c r="H244" s="100"/>
      <c r="I244" s="100"/>
      <c r="J244" s="100"/>
      <c r="K244" s="100"/>
      <c r="L244" s="72"/>
      <c r="M244" s="70"/>
      <c r="N244" s="70"/>
    </row>
    <row r="245" spans="1:14" ht="14" hidden="1" x14ac:dyDescent="0.3">
      <c r="A245" s="70"/>
      <c r="B245" s="70"/>
      <c r="C245" s="70"/>
      <c r="D245" s="578" t="s">
        <v>436</v>
      </c>
      <c r="G245" s="70"/>
      <c r="H245" s="100"/>
      <c r="I245" s="100"/>
      <c r="J245" s="100"/>
      <c r="K245" s="100"/>
      <c r="L245" s="72"/>
      <c r="M245" s="70"/>
      <c r="N245" s="70"/>
    </row>
    <row r="246" spans="1:14" ht="14" hidden="1" x14ac:dyDescent="0.3">
      <c r="A246" s="70"/>
      <c r="B246" s="70"/>
      <c r="C246" s="70"/>
      <c r="D246" s="578" t="s">
        <v>437</v>
      </c>
      <c r="G246" s="70"/>
      <c r="H246" s="100"/>
      <c r="I246" s="100"/>
      <c r="J246" s="100"/>
      <c r="K246" s="100"/>
      <c r="L246" s="72"/>
      <c r="M246" s="70"/>
      <c r="N246" s="70"/>
    </row>
    <row r="247" spans="1:14" ht="14" hidden="1" x14ac:dyDescent="0.3">
      <c r="A247" s="70"/>
      <c r="B247" s="70"/>
      <c r="C247" s="70"/>
      <c r="D247" s="578" t="s">
        <v>438</v>
      </c>
      <c r="G247" s="70"/>
      <c r="H247" s="100"/>
      <c r="I247" s="100"/>
      <c r="J247" s="100"/>
      <c r="K247" s="100"/>
      <c r="L247" s="72"/>
      <c r="M247" s="70"/>
      <c r="N247" s="70"/>
    </row>
    <row r="248" spans="1:14" ht="14" hidden="1" x14ac:dyDescent="0.3">
      <c r="A248" s="70"/>
      <c r="B248" s="70"/>
      <c r="C248" s="70"/>
      <c r="D248" s="578" t="s">
        <v>439</v>
      </c>
      <c r="G248" s="70"/>
      <c r="H248" s="100"/>
      <c r="I248" s="100"/>
      <c r="J248" s="100"/>
      <c r="K248" s="100"/>
      <c r="L248" s="72"/>
      <c r="M248" s="70"/>
      <c r="N248" s="70"/>
    </row>
    <row r="249" spans="1:14" ht="14" hidden="1" x14ac:dyDescent="0.3">
      <c r="A249" s="70"/>
      <c r="B249" s="70"/>
      <c r="C249" s="70"/>
      <c r="D249" s="578" t="s">
        <v>440</v>
      </c>
      <c r="G249" s="70"/>
      <c r="H249" s="100"/>
      <c r="I249" s="100"/>
      <c r="J249" s="100"/>
      <c r="K249" s="100"/>
      <c r="L249" s="72"/>
      <c r="M249" s="70"/>
      <c r="N249" s="70"/>
    </row>
    <row r="250" spans="1:14" ht="14" hidden="1" x14ac:dyDescent="0.3">
      <c r="A250" s="70"/>
      <c r="B250" s="70"/>
      <c r="C250" s="70"/>
      <c r="D250" s="578" t="s">
        <v>441</v>
      </c>
      <c r="G250" s="70"/>
      <c r="H250" s="100"/>
      <c r="I250" s="100"/>
      <c r="J250" s="100"/>
      <c r="K250" s="100"/>
      <c r="L250" s="72"/>
      <c r="M250" s="70"/>
      <c r="N250" s="70"/>
    </row>
    <row r="251" spans="1:14" ht="14" hidden="1" x14ac:dyDescent="0.3">
      <c r="A251" s="70"/>
      <c r="B251" s="70"/>
      <c r="C251" s="70"/>
      <c r="D251" s="578" t="s">
        <v>442</v>
      </c>
      <c r="G251" s="70"/>
      <c r="H251" s="100"/>
      <c r="I251" s="100"/>
      <c r="J251" s="100"/>
      <c r="K251" s="100"/>
      <c r="L251" s="72"/>
      <c r="M251" s="70"/>
      <c r="N251" s="70"/>
    </row>
    <row r="252" spans="1:14" ht="14" hidden="1" x14ac:dyDescent="0.3">
      <c r="A252" s="70"/>
      <c r="B252" s="70"/>
      <c r="C252" s="70"/>
      <c r="D252" s="578" t="s">
        <v>443</v>
      </c>
      <c r="G252" s="70"/>
      <c r="H252" s="100"/>
      <c r="I252" s="100"/>
      <c r="J252" s="100"/>
      <c r="K252" s="100"/>
      <c r="L252" s="72"/>
      <c r="M252" s="70"/>
      <c r="N252" s="70"/>
    </row>
    <row r="253" spans="1:14" ht="14" hidden="1" x14ac:dyDescent="0.3">
      <c r="A253" s="70"/>
      <c r="B253" s="70"/>
      <c r="C253" s="70"/>
      <c r="D253" s="578" t="s">
        <v>444</v>
      </c>
      <c r="G253" s="70"/>
      <c r="H253" s="100"/>
      <c r="I253" s="100"/>
      <c r="J253" s="100"/>
      <c r="K253" s="100"/>
      <c r="L253" s="72"/>
      <c r="M253" s="70"/>
      <c r="N253" s="70"/>
    </row>
    <row r="254" spans="1:14" ht="14" hidden="1" x14ac:dyDescent="0.3">
      <c r="A254" s="70"/>
      <c r="B254" s="70"/>
      <c r="C254" s="70"/>
      <c r="D254" s="578"/>
      <c r="G254" s="70"/>
      <c r="H254" s="100"/>
      <c r="I254" s="100"/>
      <c r="J254" s="100"/>
      <c r="K254" s="100"/>
      <c r="L254" s="72"/>
      <c r="M254" s="70"/>
      <c r="N254" s="70"/>
    </row>
    <row r="255" spans="1:14" ht="14" hidden="1" x14ac:dyDescent="0.3">
      <c r="A255" s="70"/>
      <c r="B255" s="70"/>
      <c r="C255" s="70"/>
      <c r="D255" s="578"/>
      <c r="G255" s="70"/>
      <c r="H255" s="100"/>
      <c r="I255" s="100"/>
      <c r="J255" s="100"/>
      <c r="K255" s="100"/>
      <c r="L255" s="72"/>
      <c r="M255" s="70"/>
      <c r="N255" s="70"/>
    </row>
    <row r="256" spans="1:14" ht="14" hidden="1" x14ac:dyDescent="0.3">
      <c r="A256" s="70"/>
      <c r="B256" s="70"/>
      <c r="C256" s="70"/>
      <c r="D256" s="578"/>
      <c r="G256" s="70"/>
      <c r="H256" s="100"/>
      <c r="I256" s="100"/>
      <c r="J256" s="100"/>
      <c r="K256" s="100"/>
      <c r="L256" s="72"/>
      <c r="M256" s="70"/>
      <c r="N256" s="70"/>
    </row>
    <row r="257" spans="1:14" ht="14" hidden="1" x14ac:dyDescent="0.3">
      <c r="A257" s="70"/>
      <c r="B257" s="70"/>
      <c r="C257" s="70"/>
      <c r="D257" s="578"/>
      <c r="G257" s="70"/>
      <c r="H257" s="100"/>
      <c r="I257" s="100"/>
      <c r="J257" s="100"/>
      <c r="K257" s="100"/>
      <c r="L257" s="72"/>
      <c r="M257" s="70"/>
      <c r="N257" s="70"/>
    </row>
    <row r="258" spans="1:14" ht="14" hidden="1" x14ac:dyDescent="0.3">
      <c r="A258" s="70"/>
      <c r="B258" s="70"/>
      <c r="C258" s="70"/>
      <c r="D258" s="578"/>
      <c r="G258" s="70"/>
      <c r="H258" s="100"/>
      <c r="I258" s="100"/>
      <c r="J258" s="100"/>
      <c r="K258" s="100"/>
      <c r="L258" s="72"/>
      <c r="M258" s="70"/>
      <c r="N258" s="70"/>
    </row>
    <row r="259" spans="1:14" ht="14" hidden="1" x14ac:dyDescent="0.3">
      <c r="A259" s="70"/>
      <c r="B259" s="70"/>
      <c r="C259" s="70"/>
      <c r="D259" s="578"/>
      <c r="G259" s="70"/>
      <c r="H259" s="100"/>
      <c r="I259" s="100"/>
      <c r="J259" s="100"/>
      <c r="K259" s="100"/>
      <c r="L259" s="72"/>
      <c r="M259" s="70"/>
      <c r="N259" s="70"/>
    </row>
    <row r="260" spans="1:14" ht="14" hidden="1" x14ac:dyDescent="0.3">
      <c r="A260" s="70"/>
      <c r="B260" s="70"/>
      <c r="C260" s="70"/>
      <c r="D260" s="578"/>
      <c r="G260" s="70"/>
      <c r="H260" s="100"/>
      <c r="I260" s="100"/>
      <c r="J260" s="100"/>
      <c r="K260" s="100"/>
      <c r="L260" s="72"/>
      <c r="M260" s="70"/>
      <c r="N260" s="70"/>
    </row>
    <row r="261" spans="1:14" ht="14" hidden="1" x14ac:dyDescent="0.3">
      <c r="A261" s="70"/>
      <c r="B261" s="70"/>
      <c r="C261" s="70"/>
      <c r="D261" s="578"/>
      <c r="G261" s="70"/>
      <c r="H261" s="100"/>
      <c r="I261" s="100"/>
      <c r="J261" s="100"/>
      <c r="K261" s="100"/>
      <c r="L261" s="72"/>
      <c r="M261" s="70"/>
      <c r="N261" s="70"/>
    </row>
    <row r="262" spans="1:14" ht="14" hidden="1" x14ac:dyDescent="0.3">
      <c r="A262" s="70"/>
      <c r="B262" s="70"/>
      <c r="C262" s="70"/>
      <c r="D262" s="578"/>
      <c r="G262" s="70"/>
      <c r="H262" s="100"/>
      <c r="I262" s="100"/>
      <c r="J262" s="100"/>
      <c r="K262" s="100"/>
      <c r="L262" s="72"/>
      <c r="M262" s="70"/>
      <c r="N262" s="70"/>
    </row>
    <row r="263" spans="1:14" ht="14" hidden="1" x14ac:dyDescent="0.3">
      <c r="A263" s="70"/>
      <c r="B263" s="70"/>
      <c r="C263" s="70"/>
      <c r="D263" s="578"/>
      <c r="G263" s="70"/>
      <c r="H263" s="100"/>
      <c r="I263" s="100"/>
      <c r="J263" s="100"/>
      <c r="K263" s="100"/>
      <c r="L263" s="72"/>
      <c r="M263" s="70"/>
      <c r="N263" s="70"/>
    </row>
    <row r="264" spans="1:14" ht="14" hidden="1" x14ac:dyDescent="0.3">
      <c r="A264" s="70"/>
      <c r="B264" s="70"/>
      <c r="C264" s="70"/>
      <c r="D264" s="578"/>
      <c r="G264" s="70"/>
      <c r="H264" s="70"/>
      <c r="I264" s="70"/>
      <c r="J264" s="70"/>
      <c r="K264" s="70"/>
      <c r="L264" s="72"/>
      <c r="M264" s="70"/>
      <c r="N264" s="70"/>
    </row>
    <row r="265" spans="1:14" ht="14" hidden="1" x14ac:dyDescent="0.3">
      <c r="D265" s="578" t="s">
        <v>346</v>
      </c>
      <c r="F265" s="61" t="s">
        <v>347</v>
      </c>
    </row>
    <row r="266" spans="1:14" ht="14" hidden="1" x14ac:dyDescent="0.3">
      <c r="D266" s="578" t="s">
        <v>348</v>
      </c>
      <c r="F266" s="61" t="s">
        <v>349</v>
      </c>
    </row>
    <row r="267" spans="1:14" ht="14" hidden="1" x14ac:dyDescent="0.3">
      <c r="D267" s="578" t="s">
        <v>350</v>
      </c>
      <c r="F267" s="61" t="s">
        <v>351</v>
      </c>
    </row>
    <row r="268" spans="1:14" ht="14" hidden="1" x14ac:dyDescent="0.3">
      <c r="D268" s="578" t="s">
        <v>352</v>
      </c>
      <c r="F268" s="61" t="s">
        <v>353</v>
      </c>
    </row>
    <row r="269" spans="1:14" ht="14" hidden="1" x14ac:dyDescent="0.3">
      <c r="D269" s="578" t="s">
        <v>354</v>
      </c>
      <c r="F269" s="61" t="s">
        <v>355</v>
      </c>
    </row>
    <row r="270" spans="1:14" ht="14" hidden="1" x14ac:dyDescent="0.3">
      <c r="D270" s="578" t="s">
        <v>356</v>
      </c>
      <c r="F270" s="61" t="s">
        <v>357</v>
      </c>
    </row>
    <row r="271" spans="1:14" ht="14" hidden="1" x14ac:dyDescent="0.3">
      <c r="D271" s="578" t="s">
        <v>358</v>
      </c>
      <c r="F271" s="61" t="s">
        <v>359</v>
      </c>
    </row>
    <row r="272" spans="1:14" ht="14" hidden="1" x14ac:dyDescent="0.3">
      <c r="D272" s="578" t="s">
        <v>360</v>
      </c>
      <c r="F272" s="61" t="s">
        <v>361</v>
      </c>
    </row>
    <row r="273" spans="3:11" ht="14" hidden="1" x14ac:dyDescent="0.3">
      <c r="D273" s="578" t="s">
        <v>362</v>
      </c>
      <c r="F273" s="61" t="s">
        <v>363</v>
      </c>
    </row>
    <row r="274" spans="3:11" ht="14" hidden="1" x14ac:dyDescent="0.3">
      <c r="D274" s="578" t="s">
        <v>364</v>
      </c>
      <c r="F274" s="61" t="s">
        <v>365</v>
      </c>
    </row>
    <row r="275" spans="3:11" ht="14" hidden="1" x14ac:dyDescent="0.3">
      <c r="D275" s="578" t="s">
        <v>366</v>
      </c>
      <c r="F275" s="61" t="s">
        <v>367</v>
      </c>
    </row>
    <row r="276" spans="3:11" ht="14" hidden="1" x14ac:dyDescent="0.3">
      <c r="D276" s="578" t="s">
        <v>368</v>
      </c>
      <c r="F276" s="61" t="s">
        <v>369</v>
      </c>
    </row>
    <row r="277" spans="3:11" ht="14" hidden="1" x14ac:dyDescent="0.3">
      <c r="D277" s="578" t="s">
        <v>370</v>
      </c>
      <c r="F277" s="61" t="s">
        <v>371</v>
      </c>
    </row>
    <row r="278" spans="3:11" ht="14" hidden="1" x14ac:dyDescent="0.3">
      <c r="D278" s="578" t="s">
        <v>372</v>
      </c>
      <c r="F278" s="61" t="s">
        <v>373</v>
      </c>
    </row>
    <row r="279" spans="3:11" ht="14" hidden="1" x14ac:dyDescent="0.3">
      <c r="D279" s="578" t="s">
        <v>374</v>
      </c>
      <c r="F279" s="61" t="s">
        <v>375</v>
      </c>
    </row>
    <row r="280" spans="3:11" ht="14" hidden="1" x14ac:dyDescent="0.3">
      <c r="D280" s="578" t="s">
        <v>376</v>
      </c>
      <c r="F280" s="61" t="s">
        <v>377</v>
      </c>
    </row>
    <row r="281" spans="3:11" ht="14" hidden="1" x14ac:dyDescent="0.3">
      <c r="D281" s="578" t="s">
        <v>378</v>
      </c>
      <c r="F281" s="61" t="s">
        <v>379</v>
      </c>
    </row>
    <row r="282" spans="3:11" ht="14" hidden="1" x14ac:dyDescent="0.3">
      <c r="D282" s="578" t="s">
        <v>380</v>
      </c>
      <c r="F282" s="61" t="s">
        <v>381</v>
      </c>
    </row>
    <row r="283" spans="3:11" ht="14" hidden="1" x14ac:dyDescent="0.3">
      <c r="D283" s="578" t="s">
        <v>382</v>
      </c>
      <c r="F283" s="61" t="s">
        <v>383</v>
      </c>
    </row>
    <row r="284" spans="3:11" ht="14" hidden="1" x14ac:dyDescent="0.3">
      <c r="D284" s="578" t="s">
        <v>384</v>
      </c>
      <c r="F284" s="61" t="s">
        <v>385</v>
      </c>
    </row>
    <row r="285" spans="3:11" ht="14" hidden="1" x14ac:dyDescent="0.3">
      <c r="D285" s="578" t="s">
        <v>386</v>
      </c>
      <c r="F285" s="61" t="s">
        <v>387</v>
      </c>
    </row>
    <row r="286" spans="3:11" ht="14" hidden="1" x14ac:dyDescent="0.3">
      <c r="D286" s="578" t="s">
        <v>388</v>
      </c>
      <c r="F286" s="61" t="s">
        <v>389</v>
      </c>
    </row>
    <row r="287" spans="3:11" ht="14" hidden="1" x14ac:dyDescent="0.3">
      <c r="D287" s="578" t="s">
        <v>390</v>
      </c>
      <c r="F287" s="61" t="s">
        <v>391</v>
      </c>
    </row>
    <row r="288" spans="3:11" ht="14" hidden="1" x14ac:dyDescent="0.3">
      <c r="C288" s="16"/>
      <c r="D288" s="578" t="s">
        <v>392</v>
      </c>
      <c r="F288" s="61" t="s">
        <v>393</v>
      </c>
      <c r="G288" s="17"/>
      <c r="H288" s="18"/>
      <c r="I288" s="8"/>
      <c r="J288" s="49"/>
      <c r="K288" s="49"/>
    </row>
    <row r="289" spans="3:11" ht="14" hidden="1" x14ac:dyDescent="0.3">
      <c r="C289" s="19"/>
      <c r="D289" s="578" t="s">
        <v>394</v>
      </c>
      <c r="F289" s="61" t="s">
        <v>395</v>
      </c>
      <c r="G289" s="20"/>
      <c r="H289" s="21"/>
      <c r="I289" s="8"/>
      <c r="J289" s="49"/>
      <c r="K289" s="49"/>
    </row>
    <row r="290" spans="3:11" ht="14" hidden="1" x14ac:dyDescent="0.3">
      <c r="D290" s="578" t="s">
        <v>396</v>
      </c>
      <c r="F290" s="61" t="s">
        <v>397</v>
      </c>
    </row>
    <row r="291" spans="3:11" ht="14" hidden="1" x14ac:dyDescent="0.3">
      <c r="D291" s="578" t="s">
        <v>398</v>
      </c>
      <c r="F291" s="61" t="s">
        <v>399</v>
      </c>
    </row>
    <row r="292" spans="3:11" ht="14" hidden="1" x14ac:dyDescent="0.3">
      <c r="D292" s="578" t="s">
        <v>400</v>
      </c>
      <c r="F292" s="61" t="s">
        <v>401</v>
      </c>
    </row>
    <row r="293" spans="3:11" ht="14" hidden="1" x14ac:dyDescent="0.3">
      <c r="D293" s="578" t="s">
        <v>402</v>
      </c>
      <c r="F293" s="61" t="s">
        <v>403</v>
      </c>
    </row>
    <row r="294" spans="3:11" ht="14" hidden="1" x14ac:dyDescent="0.3">
      <c r="D294" s="578" t="s">
        <v>404</v>
      </c>
      <c r="F294" s="61" t="s">
        <v>405</v>
      </c>
    </row>
    <row r="295" spans="3:11" ht="14" hidden="1" x14ac:dyDescent="0.3">
      <c r="D295" s="578" t="s">
        <v>406</v>
      </c>
      <c r="F295" s="61" t="s">
        <v>407</v>
      </c>
    </row>
    <row r="296" spans="3:11" ht="14" hidden="1" x14ac:dyDescent="0.3">
      <c r="D296" s="578" t="s">
        <v>408</v>
      </c>
      <c r="F296" s="61" t="s">
        <v>409</v>
      </c>
    </row>
    <row r="297" spans="3:11" ht="14" hidden="1" x14ac:dyDescent="0.3">
      <c r="D297" s="578" t="s">
        <v>410</v>
      </c>
      <c r="F297" s="61" t="s">
        <v>411</v>
      </c>
    </row>
    <row r="298" spans="3:11" ht="14" hidden="1" x14ac:dyDescent="0.3">
      <c r="D298" s="578" t="s">
        <v>412</v>
      </c>
      <c r="F298" s="61" t="s">
        <v>413</v>
      </c>
    </row>
    <row r="299" spans="3:11" ht="14" hidden="1" x14ac:dyDescent="0.3">
      <c r="D299" s="578" t="s">
        <v>414</v>
      </c>
      <c r="F299" s="61" t="s">
        <v>415</v>
      </c>
    </row>
    <row r="300" spans="3:11" ht="14" hidden="1" x14ac:dyDescent="0.3">
      <c r="D300" s="578" t="s">
        <v>416</v>
      </c>
      <c r="F300" s="61" t="s">
        <v>417</v>
      </c>
    </row>
    <row r="301" spans="3:11" ht="14" hidden="1" x14ac:dyDescent="0.3">
      <c r="D301" s="578" t="s">
        <v>418</v>
      </c>
      <c r="F301" s="61" t="s">
        <v>419</v>
      </c>
    </row>
    <row r="302" spans="3:11" ht="14" hidden="1" x14ac:dyDescent="0.3">
      <c r="D302" s="578" t="s">
        <v>420</v>
      </c>
      <c r="F302" s="61" t="s">
        <v>421</v>
      </c>
    </row>
    <row r="303" spans="3:11" ht="14" hidden="1" x14ac:dyDescent="0.3">
      <c r="D303" s="578" t="s">
        <v>422</v>
      </c>
      <c r="F303" s="61" t="s">
        <v>423</v>
      </c>
    </row>
    <row r="304" spans="3:11" ht="14" hidden="1" x14ac:dyDescent="0.3">
      <c r="D304" s="578" t="s">
        <v>424</v>
      </c>
    </row>
    <row r="305" spans="4:4" ht="14" hidden="1" x14ac:dyDescent="0.3">
      <c r="D305" s="578" t="s">
        <v>425</v>
      </c>
    </row>
    <row r="306" spans="4:4" ht="14" hidden="1" x14ac:dyDescent="0.3">
      <c r="D306" s="578" t="s">
        <v>426</v>
      </c>
    </row>
    <row r="307" spans="4:4" ht="14" hidden="1" x14ac:dyDescent="0.3">
      <c r="D307" s="578" t="s">
        <v>427</v>
      </c>
    </row>
    <row r="308" spans="4:4" ht="14" hidden="1" x14ac:dyDescent="0.3">
      <c r="D308" s="578" t="s">
        <v>428</v>
      </c>
    </row>
    <row r="309" spans="4:4" ht="14" hidden="1" x14ac:dyDescent="0.3">
      <c r="D309" s="578" t="s">
        <v>429</v>
      </c>
    </row>
    <row r="310" spans="4:4" ht="14" hidden="1" x14ac:dyDescent="0.3">
      <c r="D310" s="578" t="s">
        <v>430</v>
      </c>
    </row>
    <row r="311" spans="4:4" ht="14" hidden="1" x14ac:dyDescent="0.3">
      <c r="D311" s="578" t="s">
        <v>431</v>
      </c>
    </row>
    <row r="312" spans="4:4" ht="14" hidden="1" x14ac:dyDescent="0.3">
      <c r="D312" s="578" t="s">
        <v>432</v>
      </c>
    </row>
    <row r="313" spans="4:4" ht="14" hidden="1" x14ac:dyDescent="0.3">
      <c r="D313" s="578" t="s">
        <v>433</v>
      </c>
    </row>
    <row r="314" spans="4:4" ht="14" hidden="1" x14ac:dyDescent="0.3">
      <c r="D314" s="578" t="s">
        <v>434</v>
      </c>
    </row>
    <row r="315" spans="4:4" ht="14" hidden="1" x14ac:dyDescent="0.3">
      <c r="D315" s="578" t="s">
        <v>435</v>
      </c>
    </row>
    <row r="316" spans="4:4" ht="14" hidden="1" x14ac:dyDescent="0.3">
      <c r="D316" s="578" t="s">
        <v>436</v>
      </c>
    </row>
    <row r="317" spans="4:4" ht="14" hidden="1" x14ac:dyDescent="0.3">
      <c r="D317" s="578" t="s">
        <v>437</v>
      </c>
    </row>
    <row r="318" spans="4:4" ht="14" hidden="1" x14ac:dyDescent="0.3">
      <c r="D318" s="578" t="s">
        <v>438</v>
      </c>
    </row>
    <row r="319" spans="4:4" ht="14" hidden="1" x14ac:dyDescent="0.3">
      <c r="D319" s="578" t="s">
        <v>439</v>
      </c>
    </row>
    <row r="320" spans="4:4" ht="14" hidden="1" x14ac:dyDescent="0.3">
      <c r="D320" s="578" t="s">
        <v>440</v>
      </c>
    </row>
    <row r="321" spans="4:6" ht="14" hidden="1" x14ac:dyDescent="0.3">
      <c r="D321" s="578" t="s">
        <v>441</v>
      </c>
    </row>
    <row r="322" spans="4:6" ht="14" hidden="1" x14ac:dyDescent="0.3">
      <c r="D322" s="578" t="s">
        <v>442</v>
      </c>
    </row>
    <row r="323" spans="4:6" ht="14" hidden="1" x14ac:dyDescent="0.3">
      <c r="D323" s="578" t="s">
        <v>443</v>
      </c>
    </row>
    <row r="324" spans="4:6" ht="14" hidden="1" x14ac:dyDescent="0.3">
      <c r="D324" s="578" t="s">
        <v>444</v>
      </c>
    </row>
    <row r="325" spans="4:6" ht="14" hidden="1" x14ac:dyDescent="0.3">
      <c r="D325" s="578" t="s">
        <v>296</v>
      </c>
      <c r="F325" s="61" t="s">
        <v>297</v>
      </c>
    </row>
    <row r="326" spans="4:6" ht="14" hidden="1" x14ac:dyDescent="0.3">
      <c r="D326" s="578" t="s">
        <v>298</v>
      </c>
      <c r="F326" s="61" t="s">
        <v>299</v>
      </c>
    </row>
    <row r="327" spans="4:6" ht="14" hidden="1" x14ac:dyDescent="0.3">
      <c r="D327" s="578" t="s">
        <v>300</v>
      </c>
      <c r="F327" s="61" t="s">
        <v>301</v>
      </c>
    </row>
    <row r="328" spans="4:6" ht="14" hidden="1" x14ac:dyDescent="0.3">
      <c r="D328" s="578" t="s">
        <v>302</v>
      </c>
      <c r="F328" s="61" t="s">
        <v>303</v>
      </c>
    </row>
    <row r="329" spans="4:6" ht="14" hidden="1" x14ac:dyDescent="0.3">
      <c r="D329" s="578" t="s">
        <v>304</v>
      </c>
      <c r="F329" s="61" t="s">
        <v>305</v>
      </c>
    </row>
    <row r="330" spans="4:6" ht="14" hidden="1" x14ac:dyDescent="0.3">
      <c r="D330" s="578" t="s">
        <v>306</v>
      </c>
      <c r="F330" s="61" t="s">
        <v>307</v>
      </c>
    </row>
    <row r="331" spans="4:6" ht="14" hidden="1" x14ac:dyDescent="0.3">
      <c r="D331" s="578" t="s">
        <v>308</v>
      </c>
      <c r="F331" s="61" t="s">
        <v>309</v>
      </c>
    </row>
    <row r="332" spans="4:6" ht="14" hidden="1" x14ac:dyDescent="0.3">
      <c r="D332" s="578" t="s">
        <v>310</v>
      </c>
      <c r="F332" s="61" t="s">
        <v>311</v>
      </c>
    </row>
    <row r="333" spans="4:6" ht="14" hidden="1" x14ac:dyDescent="0.3">
      <c r="D333" s="578" t="s">
        <v>312</v>
      </c>
      <c r="F333" s="61" t="s">
        <v>313</v>
      </c>
    </row>
    <row r="334" spans="4:6" ht="14" hidden="1" x14ac:dyDescent="0.3">
      <c r="D334" s="578" t="s">
        <v>314</v>
      </c>
      <c r="F334" s="61" t="s">
        <v>315</v>
      </c>
    </row>
    <row r="335" spans="4:6" ht="14" hidden="1" x14ac:dyDescent="0.3">
      <c r="D335" s="578" t="s">
        <v>316</v>
      </c>
      <c r="F335" s="61" t="s">
        <v>317</v>
      </c>
    </row>
    <row r="336" spans="4:6" ht="14" hidden="1" x14ac:dyDescent="0.3">
      <c r="D336" s="578" t="s">
        <v>318</v>
      </c>
      <c r="F336" s="61" t="s">
        <v>319</v>
      </c>
    </row>
    <row r="337" spans="4:6" ht="14" hidden="1" x14ac:dyDescent="0.3">
      <c r="D337" s="578" t="s">
        <v>320</v>
      </c>
      <c r="F337" s="61" t="s">
        <v>321</v>
      </c>
    </row>
    <row r="338" spans="4:6" ht="14" hidden="1" x14ac:dyDescent="0.3">
      <c r="D338" s="578" t="s">
        <v>322</v>
      </c>
      <c r="F338" s="61" t="s">
        <v>323</v>
      </c>
    </row>
    <row r="339" spans="4:6" ht="14" hidden="1" x14ac:dyDescent="0.3">
      <c r="D339" s="578" t="s">
        <v>324</v>
      </c>
      <c r="F339" s="61" t="s">
        <v>325</v>
      </c>
    </row>
    <row r="340" spans="4:6" ht="14" hidden="1" x14ac:dyDescent="0.3">
      <c r="D340" s="578" t="s">
        <v>326</v>
      </c>
      <c r="F340" s="61" t="s">
        <v>327</v>
      </c>
    </row>
    <row r="341" spans="4:6" ht="14" hidden="1" x14ac:dyDescent="0.3">
      <c r="D341" s="578" t="s">
        <v>328</v>
      </c>
      <c r="F341" s="61" t="s">
        <v>329</v>
      </c>
    </row>
    <row r="342" spans="4:6" ht="14" hidden="1" x14ac:dyDescent="0.3">
      <c r="D342" s="578" t="s">
        <v>330</v>
      </c>
      <c r="F342" s="61" t="s">
        <v>331</v>
      </c>
    </row>
    <row r="343" spans="4:6" ht="14" hidden="1" x14ac:dyDescent="0.3">
      <c r="D343" s="578" t="s">
        <v>332</v>
      </c>
      <c r="F343" s="61" t="s">
        <v>333</v>
      </c>
    </row>
    <row r="344" spans="4:6" ht="14" hidden="1" x14ac:dyDescent="0.3">
      <c r="D344" s="578" t="s">
        <v>334</v>
      </c>
      <c r="F344" s="61" t="s">
        <v>335</v>
      </c>
    </row>
    <row r="345" spans="4:6" ht="14" hidden="1" x14ac:dyDescent="0.3">
      <c r="D345" s="578" t="s">
        <v>336</v>
      </c>
      <c r="F345" s="61" t="s">
        <v>337</v>
      </c>
    </row>
    <row r="346" spans="4:6" ht="14" hidden="1" x14ac:dyDescent="0.3">
      <c r="D346" s="578" t="s">
        <v>338</v>
      </c>
      <c r="F346" s="61" t="s">
        <v>339</v>
      </c>
    </row>
    <row r="347" spans="4:6" ht="14" hidden="1" x14ac:dyDescent="0.3">
      <c r="D347" s="578" t="s">
        <v>340</v>
      </c>
      <c r="F347" s="61" t="s">
        <v>341</v>
      </c>
    </row>
    <row r="348" spans="4:6" ht="14" hidden="1" x14ac:dyDescent="0.3">
      <c r="D348" s="578" t="s">
        <v>342</v>
      </c>
      <c r="F348" s="61" t="s">
        <v>343</v>
      </c>
    </row>
    <row r="349" spans="4:6" ht="14" hidden="1" x14ac:dyDescent="0.3">
      <c r="D349" s="578" t="s">
        <v>344</v>
      </c>
      <c r="F349" s="61" t="s">
        <v>345</v>
      </c>
    </row>
    <row r="350" spans="4:6" ht="14" hidden="1" x14ac:dyDescent="0.3">
      <c r="D350" s="578" t="s">
        <v>346</v>
      </c>
      <c r="F350" s="61" t="s">
        <v>347</v>
      </c>
    </row>
    <row r="351" spans="4:6" ht="14" hidden="1" x14ac:dyDescent="0.3">
      <c r="D351" s="578" t="s">
        <v>348</v>
      </c>
      <c r="F351" s="61" t="s">
        <v>349</v>
      </c>
    </row>
    <row r="352" spans="4:6" ht="14" hidden="1" x14ac:dyDescent="0.3">
      <c r="D352" s="578" t="s">
        <v>350</v>
      </c>
      <c r="F352" s="61" t="s">
        <v>351</v>
      </c>
    </row>
    <row r="353" spans="4:6" ht="14" hidden="1" x14ac:dyDescent="0.3">
      <c r="D353" s="578" t="s">
        <v>352</v>
      </c>
      <c r="F353" s="61" t="s">
        <v>353</v>
      </c>
    </row>
    <row r="354" spans="4:6" ht="14" hidden="1" x14ac:dyDescent="0.3">
      <c r="D354" s="578" t="s">
        <v>354</v>
      </c>
      <c r="F354" s="61" t="s">
        <v>355</v>
      </c>
    </row>
    <row r="355" spans="4:6" ht="14" hidden="1" x14ac:dyDescent="0.3">
      <c r="D355" s="578" t="s">
        <v>356</v>
      </c>
      <c r="F355" s="61" t="s">
        <v>357</v>
      </c>
    </row>
    <row r="356" spans="4:6" ht="14" hidden="1" x14ac:dyDescent="0.3">
      <c r="D356" s="578" t="s">
        <v>358</v>
      </c>
      <c r="F356" s="61" t="s">
        <v>359</v>
      </c>
    </row>
    <row r="357" spans="4:6" ht="14" hidden="1" x14ac:dyDescent="0.3">
      <c r="D357" s="578" t="s">
        <v>360</v>
      </c>
      <c r="F357" s="61" t="s">
        <v>361</v>
      </c>
    </row>
    <row r="358" spans="4:6" ht="14" hidden="1" x14ac:dyDescent="0.3">
      <c r="D358" s="578" t="s">
        <v>362</v>
      </c>
      <c r="F358" s="61" t="s">
        <v>363</v>
      </c>
    </row>
    <row r="359" spans="4:6" ht="14" hidden="1" x14ac:dyDescent="0.3">
      <c r="D359" s="578" t="s">
        <v>364</v>
      </c>
      <c r="F359" s="61" t="s">
        <v>365</v>
      </c>
    </row>
    <row r="360" spans="4:6" ht="14" hidden="1" x14ac:dyDescent="0.3">
      <c r="D360" s="578" t="s">
        <v>366</v>
      </c>
      <c r="F360" s="61" t="s">
        <v>367</v>
      </c>
    </row>
    <row r="361" spans="4:6" ht="14" hidden="1" x14ac:dyDescent="0.3">
      <c r="D361" s="578" t="s">
        <v>368</v>
      </c>
      <c r="F361" s="61" t="s">
        <v>369</v>
      </c>
    </row>
    <row r="362" spans="4:6" ht="14" hidden="1" x14ac:dyDescent="0.3">
      <c r="D362" s="578" t="s">
        <v>370</v>
      </c>
      <c r="F362" s="61" t="s">
        <v>371</v>
      </c>
    </row>
    <row r="363" spans="4:6" ht="14" hidden="1" x14ac:dyDescent="0.3">
      <c r="D363" s="578" t="s">
        <v>372</v>
      </c>
      <c r="F363" s="61" t="s">
        <v>373</v>
      </c>
    </row>
    <row r="364" spans="4:6" ht="14" hidden="1" x14ac:dyDescent="0.3">
      <c r="D364" s="578" t="s">
        <v>374</v>
      </c>
      <c r="F364" s="61" t="s">
        <v>375</v>
      </c>
    </row>
    <row r="365" spans="4:6" ht="14" hidden="1" x14ac:dyDescent="0.3">
      <c r="D365" s="578" t="s">
        <v>376</v>
      </c>
      <c r="F365" s="61" t="s">
        <v>377</v>
      </c>
    </row>
    <row r="366" spans="4:6" ht="14" hidden="1" x14ac:dyDescent="0.3">
      <c r="D366" s="578" t="s">
        <v>378</v>
      </c>
      <c r="F366" s="61" t="s">
        <v>379</v>
      </c>
    </row>
    <row r="367" spans="4:6" ht="14" hidden="1" x14ac:dyDescent="0.3">
      <c r="D367" s="578" t="s">
        <v>380</v>
      </c>
      <c r="F367" s="61" t="s">
        <v>381</v>
      </c>
    </row>
    <row r="368" spans="4:6" ht="14" hidden="1" x14ac:dyDescent="0.3">
      <c r="D368" s="578" t="s">
        <v>382</v>
      </c>
      <c r="F368" s="61" t="s">
        <v>383</v>
      </c>
    </row>
    <row r="369" spans="4:6" ht="14" hidden="1" x14ac:dyDescent="0.3">
      <c r="D369" s="578" t="s">
        <v>384</v>
      </c>
      <c r="F369" s="61" t="s">
        <v>385</v>
      </c>
    </row>
    <row r="370" spans="4:6" ht="14" hidden="1" x14ac:dyDescent="0.3">
      <c r="D370" s="578" t="s">
        <v>386</v>
      </c>
      <c r="F370" s="61" t="s">
        <v>387</v>
      </c>
    </row>
    <row r="371" spans="4:6" ht="14" hidden="1" x14ac:dyDescent="0.3">
      <c r="D371" s="578" t="s">
        <v>388</v>
      </c>
      <c r="F371" s="61" t="s">
        <v>389</v>
      </c>
    </row>
    <row r="372" spans="4:6" ht="14" hidden="1" x14ac:dyDescent="0.3">
      <c r="D372" s="578" t="s">
        <v>390</v>
      </c>
      <c r="F372" s="61" t="s">
        <v>391</v>
      </c>
    </row>
    <row r="373" spans="4:6" ht="14" hidden="1" x14ac:dyDescent="0.3">
      <c r="D373" s="578" t="s">
        <v>392</v>
      </c>
      <c r="F373" s="61" t="s">
        <v>393</v>
      </c>
    </row>
    <row r="374" spans="4:6" ht="14" hidden="1" x14ac:dyDescent="0.3">
      <c r="D374" s="578" t="s">
        <v>394</v>
      </c>
      <c r="F374" s="61" t="s">
        <v>395</v>
      </c>
    </row>
    <row r="375" spans="4:6" ht="14" hidden="1" x14ac:dyDescent="0.3">
      <c r="D375" s="578" t="s">
        <v>396</v>
      </c>
      <c r="F375" s="61" t="s">
        <v>397</v>
      </c>
    </row>
    <row r="376" spans="4:6" ht="14" hidden="1" x14ac:dyDescent="0.3">
      <c r="D376" s="578" t="s">
        <v>398</v>
      </c>
      <c r="F376" s="61" t="s">
        <v>399</v>
      </c>
    </row>
    <row r="377" spans="4:6" ht="14" hidden="1" x14ac:dyDescent="0.3">
      <c r="D377" s="578" t="s">
        <v>400</v>
      </c>
      <c r="F377" s="61" t="s">
        <v>401</v>
      </c>
    </row>
    <row r="378" spans="4:6" ht="14" hidden="1" x14ac:dyDescent="0.3">
      <c r="D378" s="578" t="s">
        <v>402</v>
      </c>
      <c r="F378" s="61" t="s">
        <v>403</v>
      </c>
    </row>
    <row r="379" spans="4:6" ht="14" hidden="1" x14ac:dyDescent="0.3">
      <c r="D379" s="578" t="s">
        <v>404</v>
      </c>
      <c r="F379" s="61" t="s">
        <v>405</v>
      </c>
    </row>
    <row r="380" spans="4:6" ht="14" hidden="1" x14ac:dyDescent="0.3">
      <c r="D380" s="578" t="s">
        <v>406</v>
      </c>
      <c r="F380" s="61" t="s">
        <v>407</v>
      </c>
    </row>
    <row r="381" spans="4:6" ht="14" hidden="1" x14ac:dyDescent="0.3">
      <c r="D381" s="578" t="s">
        <v>408</v>
      </c>
      <c r="F381" s="61" t="s">
        <v>409</v>
      </c>
    </row>
    <row r="382" spans="4:6" ht="14" hidden="1" x14ac:dyDescent="0.3">
      <c r="D382" s="578" t="s">
        <v>410</v>
      </c>
      <c r="F382" s="61" t="s">
        <v>411</v>
      </c>
    </row>
    <row r="383" spans="4:6" ht="14" hidden="1" x14ac:dyDescent="0.3">
      <c r="D383" s="578" t="s">
        <v>412</v>
      </c>
      <c r="F383" s="61" t="s">
        <v>413</v>
      </c>
    </row>
    <row r="384" spans="4:6" ht="14" hidden="1" x14ac:dyDescent="0.3">
      <c r="D384" s="578" t="s">
        <v>414</v>
      </c>
      <c r="F384" s="61" t="s">
        <v>415</v>
      </c>
    </row>
    <row r="385" spans="4:6" ht="14" hidden="1" x14ac:dyDescent="0.3">
      <c r="D385" s="578" t="s">
        <v>416</v>
      </c>
      <c r="F385" s="61" t="s">
        <v>417</v>
      </c>
    </row>
    <row r="386" spans="4:6" ht="14" hidden="1" x14ac:dyDescent="0.3">
      <c r="D386" s="578" t="s">
        <v>418</v>
      </c>
      <c r="F386" s="61" t="s">
        <v>419</v>
      </c>
    </row>
    <row r="387" spans="4:6" ht="14" hidden="1" x14ac:dyDescent="0.3">
      <c r="D387" s="578" t="s">
        <v>420</v>
      </c>
      <c r="F387" s="61" t="s">
        <v>421</v>
      </c>
    </row>
    <row r="388" spans="4:6" ht="14" hidden="1" x14ac:dyDescent="0.3">
      <c r="D388" s="578" t="s">
        <v>422</v>
      </c>
      <c r="F388" s="61" t="s">
        <v>423</v>
      </c>
    </row>
    <row r="389" spans="4:6" ht="14" hidden="1" x14ac:dyDescent="0.3">
      <c r="D389" s="578" t="s">
        <v>424</v>
      </c>
    </row>
    <row r="390" spans="4:6" ht="14" hidden="1" x14ac:dyDescent="0.3">
      <c r="D390" s="578" t="s">
        <v>425</v>
      </c>
    </row>
    <row r="391" spans="4:6" ht="14" hidden="1" x14ac:dyDescent="0.3">
      <c r="D391" s="578" t="s">
        <v>426</v>
      </c>
    </row>
    <row r="392" spans="4:6" ht="14" hidden="1" x14ac:dyDescent="0.3">
      <c r="D392" s="578" t="s">
        <v>427</v>
      </c>
    </row>
    <row r="393" spans="4:6" ht="14" hidden="1" x14ac:dyDescent="0.3">
      <c r="D393" s="578" t="s">
        <v>428</v>
      </c>
    </row>
    <row r="394" spans="4:6" ht="14" hidden="1" x14ac:dyDescent="0.3">
      <c r="D394" s="578" t="s">
        <v>429</v>
      </c>
    </row>
    <row r="395" spans="4:6" ht="14" hidden="1" x14ac:dyDescent="0.3">
      <c r="D395" s="578" t="s">
        <v>430</v>
      </c>
    </row>
    <row r="396" spans="4:6" ht="14" hidden="1" x14ac:dyDescent="0.3">
      <c r="D396" s="578" t="s">
        <v>431</v>
      </c>
    </row>
    <row r="397" spans="4:6" ht="14" hidden="1" x14ac:dyDescent="0.3">
      <c r="D397" s="578" t="s">
        <v>432</v>
      </c>
    </row>
    <row r="398" spans="4:6" ht="14" hidden="1" x14ac:dyDescent="0.3">
      <c r="D398" s="578" t="s">
        <v>433</v>
      </c>
    </row>
    <row r="399" spans="4:6" ht="14" hidden="1" x14ac:dyDescent="0.3">
      <c r="D399" s="578" t="s">
        <v>434</v>
      </c>
    </row>
    <row r="400" spans="4:6" ht="14" hidden="1" x14ac:dyDescent="0.3">
      <c r="D400" s="578" t="s">
        <v>435</v>
      </c>
    </row>
    <row r="401" spans="4:6" ht="14" hidden="1" x14ac:dyDescent="0.3">
      <c r="D401" s="578" t="s">
        <v>436</v>
      </c>
    </row>
    <row r="402" spans="4:6" ht="14" hidden="1" x14ac:dyDescent="0.3">
      <c r="D402" s="578" t="s">
        <v>437</v>
      </c>
    </row>
    <row r="403" spans="4:6" ht="14" hidden="1" x14ac:dyDescent="0.3">
      <c r="D403" s="578" t="s">
        <v>438</v>
      </c>
    </row>
    <row r="404" spans="4:6" ht="14" hidden="1" x14ac:dyDescent="0.3">
      <c r="D404" s="578" t="s">
        <v>439</v>
      </c>
    </row>
    <row r="405" spans="4:6" ht="14" hidden="1" x14ac:dyDescent="0.3">
      <c r="D405" s="578" t="s">
        <v>440</v>
      </c>
    </row>
    <row r="406" spans="4:6" ht="14" hidden="1" x14ac:dyDescent="0.3">
      <c r="D406" s="578" t="s">
        <v>441</v>
      </c>
    </row>
    <row r="407" spans="4:6" ht="14" hidden="1" x14ac:dyDescent="0.3">
      <c r="D407" s="578" t="s">
        <v>442</v>
      </c>
    </row>
    <row r="408" spans="4:6" ht="14" hidden="1" x14ac:dyDescent="0.3">
      <c r="D408" s="578" t="s">
        <v>443</v>
      </c>
    </row>
    <row r="409" spans="4:6" ht="14" hidden="1" x14ac:dyDescent="0.3">
      <c r="D409" s="578" t="s">
        <v>444</v>
      </c>
    </row>
    <row r="410" spans="4:6" ht="14" hidden="1" x14ac:dyDescent="0.3">
      <c r="D410" s="578" t="s">
        <v>346</v>
      </c>
      <c r="F410" s="61" t="s">
        <v>347</v>
      </c>
    </row>
    <row r="411" spans="4:6" ht="14" hidden="1" x14ac:dyDescent="0.3">
      <c r="D411" s="578" t="s">
        <v>348</v>
      </c>
      <c r="F411" s="61" t="s">
        <v>349</v>
      </c>
    </row>
    <row r="412" spans="4:6" ht="14" hidden="1" x14ac:dyDescent="0.3">
      <c r="D412" s="578" t="s">
        <v>350</v>
      </c>
      <c r="F412" s="61" t="s">
        <v>351</v>
      </c>
    </row>
    <row r="413" spans="4:6" ht="14" hidden="1" x14ac:dyDescent="0.3">
      <c r="D413" s="578" t="s">
        <v>352</v>
      </c>
      <c r="F413" s="61" t="s">
        <v>353</v>
      </c>
    </row>
    <row r="414" spans="4:6" ht="14" hidden="1" x14ac:dyDescent="0.3">
      <c r="D414" s="578" t="s">
        <v>354</v>
      </c>
      <c r="F414" s="61" t="s">
        <v>355</v>
      </c>
    </row>
    <row r="415" spans="4:6" ht="14" hidden="1" x14ac:dyDescent="0.3">
      <c r="D415" s="578" t="s">
        <v>356</v>
      </c>
      <c r="F415" s="61" t="s">
        <v>357</v>
      </c>
    </row>
    <row r="416" spans="4:6" ht="14" hidden="1" x14ac:dyDescent="0.3">
      <c r="D416" s="578" t="s">
        <v>358</v>
      </c>
      <c r="F416" s="61" t="s">
        <v>359</v>
      </c>
    </row>
    <row r="417" spans="4:6" ht="14" hidden="1" x14ac:dyDescent="0.3">
      <c r="D417" s="578" t="s">
        <v>360</v>
      </c>
      <c r="F417" s="61" t="s">
        <v>361</v>
      </c>
    </row>
    <row r="418" spans="4:6" ht="14" hidden="1" x14ac:dyDescent="0.3">
      <c r="D418" s="578" t="s">
        <v>362</v>
      </c>
      <c r="F418" s="61" t="s">
        <v>363</v>
      </c>
    </row>
    <row r="419" spans="4:6" ht="14" hidden="1" x14ac:dyDescent="0.3">
      <c r="D419" s="578" t="s">
        <v>364</v>
      </c>
      <c r="F419" s="61" t="s">
        <v>365</v>
      </c>
    </row>
    <row r="420" spans="4:6" ht="14" hidden="1" x14ac:dyDescent="0.3">
      <c r="D420" s="578" t="s">
        <v>366</v>
      </c>
      <c r="F420" s="61" t="s">
        <v>367</v>
      </c>
    </row>
    <row r="421" spans="4:6" ht="14" hidden="1" x14ac:dyDescent="0.3">
      <c r="D421" s="578" t="s">
        <v>368</v>
      </c>
      <c r="F421" s="61" t="s">
        <v>369</v>
      </c>
    </row>
    <row r="422" spans="4:6" ht="14" hidden="1" x14ac:dyDescent="0.3">
      <c r="D422" s="578" t="s">
        <v>370</v>
      </c>
      <c r="F422" s="61" t="s">
        <v>371</v>
      </c>
    </row>
    <row r="423" spans="4:6" ht="14" hidden="1" x14ac:dyDescent="0.3">
      <c r="D423" s="578" t="s">
        <v>372</v>
      </c>
      <c r="F423" s="61" t="s">
        <v>373</v>
      </c>
    </row>
    <row r="424" spans="4:6" ht="14" hidden="1" x14ac:dyDescent="0.3">
      <c r="D424" s="578" t="s">
        <v>374</v>
      </c>
      <c r="F424" s="61" t="s">
        <v>375</v>
      </c>
    </row>
    <row r="425" spans="4:6" ht="14" hidden="1" x14ac:dyDescent="0.3">
      <c r="D425" s="578" t="s">
        <v>376</v>
      </c>
      <c r="F425" s="61" t="s">
        <v>377</v>
      </c>
    </row>
    <row r="426" spans="4:6" ht="14" hidden="1" x14ac:dyDescent="0.3">
      <c r="D426" s="578" t="s">
        <v>378</v>
      </c>
      <c r="F426" s="61" t="s">
        <v>379</v>
      </c>
    </row>
    <row r="427" spans="4:6" ht="14" hidden="1" x14ac:dyDescent="0.3">
      <c r="D427" s="578" t="s">
        <v>380</v>
      </c>
      <c r="F427" s="61" t="s">
        <v>381</v>
      </c>
    </row>
    <row r="428" spans="4:6" ht="14" hidden="1" x14ac:dyDescent="0.3">
      <c r="D428" s="578" t="s">
        <v>382</v>
      </c>
      <c r="F428" s="61" t="s">
        <v>383</v>
      </c>
    </row>
    <row r="429" spans="4:6" ht="14" hidden="1" x14ac:dyDescent="0.3">
      <c r="D429" s="578" t="s">
        <v>384</v>
      </c>
      <c r="F429" s="61" t="s">
        <v>385</v>
      </c>
    </row>
    <row r="430" spans="4:6" ht="14" hidden="1" x14ac:dyDescent="0.3">
      <c r="D430" s="578" t="s">
        <v>386</v>
      </c>
      <c r="F430" s="61" t="s">
        <v>387</v>
      </c>
    </row>
    <row r="431" spans="4:6" ht="14" hidden="1" x14ac:dyDescent="0.3">
      <c r="D431" s="578" t="s">
        <v>388</v>
      </c>
      <c r="F431" s="61" t="s">
        <v>389</v>
      </c>
    </row>
    <row r="432" spans="4:6" ht="14" hidden="1" x14ac:dyDescent="0.3">
      <c r="D432" s="578" t="s">
        <v>390</v>
      </c>
      <c r="F432" s="61" t="s">
        <v>391</v>
      </c>
    </row>
    <row r="433" spans="4:6" ht="14" hidden="1" x14ac:dyDescent="0.3">
      <c r="D433" s="578" t="s">
        <v>392</v>
      </c>
      <c r="F433" s="61" t="s">
        <v>393</v>
      </c>
    </row>
    <row r="434" spans="4:6" ht="14" hidden="1" x14ac:dyDescent="0.3">
      <c r="D434" s="578" t="s">
        <v>394</v>
      </c>
      <c r="F434" s="61" t="s">
        <v>395</v>
      </c>
    </row>
    <row r="435" spans="4:6" ht="14" hidden="1" x14ac:dyDescent="0.3">
      <c r="D435" s="578" t="s">
        <v>396</v>
      </c>
      <c r="F435" s="61" t="s">
        <v>397</v>
      </c>
    </row>
    <row r="436" spans="4:6" ht="14" hidden="1" x14ac:dyDescent="0.3">
      <c r="D436" s="578" t="s">
        <v>398</v>
      </c>
      <c r="F436" s="61" t="s">
        <v>399</v>
      </c>
    </row>
    <row r="437" spans="4:6" ht="14" hidden="1" x14ac:dyDescent="0.3">
      <c r="D437" s="578" t="s">
        <v>400</v>
      </c>
      <c r="F437" s="61" t="s">
        <v>401</v>
      </c>
    </row>
    <row r="438" spans="4:6" ht="14" hidden="1" x14ac:dyDescent="0.3">
      <c r="D438" s="578" t="s">
        <v>402</v>
      </c>
      <c r="F438" s="61" t="s">
        <v>403</v>
      </c>
    </row>
    <row r="439" spans="4:6" ht="14" hidden="1" x14ac:dyDescent="0.3">
      <c r="D439" s="578" t="s">
        <v>404</v>
      </c>
      <c r="F439" s="61" t="s">
        <v>405</v>
      </c>
    </row>
    <row r="440" spans="4:6" ht="14" hidden="1" x14ac:dyDescent="0.3">
      <c r="D440" s="578" t="s">
        <v>406</v>
      </c>
      <c r="F440" s="61" t="s">
        <v>407</v>
      </c>
    </row>
    <row r="441" spans="4:6" ht="14" hidden="1" x14ac:dyDescent="0.3">
      <c r="D441" s="578" t="s">
        <v>408</v>
      </c>
      <c r="F441" s="61" t="s">
        <v>409</v>
      </c>
    </row>
    <row r="442" spans="4:6" ht="14" hidden="1" x14ac:dyDescent="0.3">
      <c r="D442" s="578" t="s">
        <v>410</v>
      </c>
      <c r="F442" s="61" t="s">
        <v>411</v>
      </c>
    </row>
    <row r="443" spans="4:6" ht="14" hidden="1" x14ac:dyDescent="0.3">
      <c r="D443" s="578" t="s">
        <v>412</v>
      </c>
      <c r="F443" s="61" t="s">
        <v>413</v>
      </c>
    </row>
    <row r="444" spans="4:6" ht="14" hidden="1" x14ac:dyDescent="0.3">
      <c r="D444" s="578" t="s">
        <v>414</v>
      </c>
      <c r="F444" s="61" t="s">
        <v>415</v>
      </c>
    </row>
    <row r="445" spans="4:6" ht="14" hidden="1" x14ac:dyDescent="0.3">
      <c r="D445" s="578" t="s">
        <v>416</v>
      </c>
      <c r="F445" s="61" t="s">
        <v>417</v>
      </c>
    </row>
    <row r="446" spans="4:6" ht="14" hidden="1" x14ac:dyDescent="0.3">
      <c r="D446" s="578" t="s">
        <v>418</v>
      </c>
      <c r="F446" s="61" t="s">
        <v>419</v>
      </c>
    </row>
    <row r="447" spans="4:6" ht="14" hidden="1" x14ac:dyDescent="0.3">
      <c r="D447" s="578" t="s">
        <v>420</v>
      </c>
      <c r="F447" s="61" t="s">
        <v>421</v>
      </c>
    </row>
    <row r="448" spans="4:6" ht="14" hidden="1" x14ac:dyDescent="0.3">
      <c r="D448" s="578" t="s">
        <v>422</v>
      </c>
      <c r="F448" s="61" t="s">
        <v>423</v>
      </c>
    </row>
    <row r="449" spans="4:4" ht="14" hidden="1" x14ac:dyDescent="0.3">
      <c r="D449" s="578" t="s">
        <v>424</v>
      </c>
    </row>
    <row r="450" spans="4:4" ht="14" hidden="1" x14ac:dyDescent="0.3">
      <c r="D450" s="578" t="s">
        <v>425</v>
      </c>
    </row>
    <row r="451" spans="4:4" ht="14" hidden="1" x14ac:dyDescent="0.3">
      <c r="D451" s="578" t="s">
        <v>426</v>
      </c>
    </row>
    <row r="452" spans="4:4" ht="14" hidden="1" x14ac:dyDescent="0.3">
      <c r="D452" s="578" t="s">
        <v>427</v>
      </c>
    </row>
    <row r="453" spans="4:4" ht="14" hidden="1" x14ac:dyDescent="0.3">
      <c r="D453" s="578" t="s">
        <v>428</v>
      </c>
    </row>
    <row r="454" spans="4:4" ht="14" hidden="1" x14ac:dyDescent="0.3">
      <c r="D454" s="578" t="s">
        <v>429</v>
      </c>
    </row>
    <row r="455" spans="4:4" ht="14" hidden="1" x14ac:dyDescent="0.3">
      <c r="D455" s="578" t="s">
        <v>430</v>
      </c>
    </row>
    <row r="456" spans="4:4" ht="14" hidden="1" x14ac:dyDescent="0.3">
      <c r="D456" s="578" t="s">
        <v>431</v>
      </c>
    </row>
    <row r="457" spans="4:4" ht="14" hidden="1" x14ac:dyDescent="0.3">
      <c r="D457" s="578" t="s">
        <v>432</v>
      </c>
    </row>
    <row r="458" spans="4:4" ht="14" hidden="1" x14ac:dyDescent="0.3">
      <c r="D458" s="578" t="s">
        <v>433</v>
      </c>
    </row>
    <row r="459" spans="4:4" ht="14" hidden="1" x14ac:dyDescent="0.3">
      <c r="D459" s="578" t="s">
        <v>434</v>
      </c>
    </row>
    <row r="460" spans="4:4" ht="14" hidden="1" x14ac:dyDescent="0.3">
      <c r="D460" s="578" t="s">
        <v>435</v>
      </c>
    </row>
    <row r="461" spans="4:4" ht="14" hidden="1" x14ac:dyDescent="0.3">
      <c r="D461" s="578" t="s">
        <v>436</v>
      </c>
    </row>
    <row r="462" spans="4:4" ht="14" hidden="1" x14ac:dyDescent="0.3">
      <c r="D462" s="578" t="s">
        <v>437</v>
      </c>
    </row>
    <row r="463" spans="4:4" ht="14" hidden="1" x14ac:dyDescent="0.3">
      <c r="D463" s="578" t="s">
        <v>438</v>
      </c>
    </row>
    <row r="464" spans="4:4" ht="14" hidden="1" x14ac:dyDescent="0.3">
      <c r="D464" s="578" t="s">
        <v>439</v>
      </c>
    </row>
    <row r="465" spans="4:4" ht="14" hidden="1" x14ac:dyDescent="0.3">
      <c r="D465" s="578" t="s">
        <v>440</v>
      </c>
    </row>
    <row r="466" spans="4:4" ht="14" hidden="1" x14ac:dyDescent="0.3">
      <c r="D466" s="578" t="s">
        <v>441</v>
      </c>
    </row>
    <row r="467" spans="4:4" ht="14" hidden="1" x14ac:dyDescent="0.3">
      <c r="D467" s="578" t="s">
        <v>442</v>
      </c>
    </row>
    <row r="468" spans="4:4" ht="14" hidden="1" x14ac:dyDescent="0.3">
      <c r="D468" s="578" t="s">
        <v>443</v>
      </c>
    </row>
    <row r="469" spans="4:4" ht="14" hidden="1" x14ac:dyDescent="0.3">
      <c r="D469" s="578" t="s">
        <v>444</v>
      </c>
    </row>
    <row r="470" spans="4:4" hidden="1" x14ac:dyDescent="0.25"/>
    <row r="471" spans="4:4" hidden="1" x14ac:dyDescent="0.25"/>
    <row r="472" spans="4:4" hidden="1" x14ac:dyDescent="0.25"/>
    <row r="473" spans="4:4" hidden="1" x14ac:dyDescent="0.25"/>
    <row r="474" spans="4:4" hidden="1" x14ac:dyDescent="0.25"/>
    <row r="475" spans="4:4" hidden="1" x14ac:dyDescent="0.25"/>
    <row r="476" spans="4:4" hidden="1" x14ac:dyDescent="0.25"/>
    <row r="477" spans="4:4" hidden="1" x14ac:dyDescent="0.25"/>
    <row r="478" spans="4:4" hidden="1" x14ac:dyDescent="0.25"/>
    <row r="479" spans="4:4" hidden="1" x14ac:dyDescent="0.25"/>
    <row r="480" spans="4:4"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t="16.5" hidden="1" customHeight="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spans="3:3" hidden="1" x14ac:dyDescent="0.25"/>
    <row r="610" spans="3:3" hidden="1" x14ac:dyDescent="0.25"/>
    <row r="611" spans="3:3" hidden="1" x14ac:dyDescent="0.25"/>
    <row r="612" spans="3:3" hidden="1" x14ac:dyDescent="0.25"/>
    <row r="613" spans="3:3" hidden="1" x14ac:dyDescent="0.25">
      <c r="C613" s="61"/>
    </row>
  </sheetData>
  <mergeCells count="16">
    <mergeCell ref="C39:H39"/>
    <mergeCell ref="C36:H36"/>
    <mergeCell ref="C2:L2"/>
    <mergeCell ref="C4:L4"/>
    <mergeCell ref="G29:H29"/>
    <mergeCell ref="C11:H11"/>
    <mergeCell ref="C6:H6"/>
    <mergeCell ref="G27:H27"/>
    <mergeCell ref="C28:H28"/>
    <mergeCell ref="G21:H21"/>
    <mergeCell ref="G20:H20"/>
    <mergeCell ref="C24:H24"/>
    <mergeCell ref="G14:H14"/>
    <mergeCell ref="G15:H15"/>
    <mergeCell ref="G17:H17"/>
    <mergeCell ref="G16:H16"/>
  </mergeCells>
  <phoneticPr fontId="0" type="noConversion"/>
  <conditionalFormatting sqref="C24">
    <cfRule type="expression" dxfId="21" priority="33" stopIfTrue="1">
      <formula>AND($E$24&lt;&gt;"",$C$24&lt;&gt;"")</formula>
    </cfRule>
    <cfRule type="expression" dxfId="20" priority="34" stopIfTrue="1">
      <formula>AND($E$24&lt;&gt;"")</formula>
    </cfRule>
  </conditionalFormatting>
  <conditionalFormatting sqref="G29:H29">
    <cfRule type="cellIs" dxfId="19" priority="35" stopIfTrue="1" operator="equal">
      <formula>""</formula>
    </cfRule>
    <cfRule type="cellIs" dxfId="18" priority="36" stopIfTrue="1" operator="notBetween">
      <formula>366</formula>
      <formula>69763</formula>
    </cfRule>
  </conditionalFormatting>
  <conditionalFormatting sqref="C28">
    <cfRule type="expression" dxfId="17" priority="37" stopIfTrue="1">
      <formula>AND($C$28&lt;&gt;"",OR($E$28&lt;&gt;"",$G$28&lt;&gt;""))</formula>
    </cfRule>
    <cfRule type="expression" dxfId="16" priority="38" stopIfTrue="1">
      <formula>OR($E$28&lt;&gt;"",$G$28&lt;&gt;"")</formula>
    </cfRule>
  </conditionalFormatting>
  <dataValidations count="10">
    <dataValidation type="list" allowBlank="1" showInputMessage="1" showErrorMessage="1" sqref="H46" xr:uid="{00000000-0002-0000-0200-000000000000}">
      <formula1>"Not reported, Acquisition cost, Fair value (gains and losses to be included in income statement), No investment property"</formula1>
    </dataValidation>
    <dataValidation type="list" allowBlank="1" showInputMessage="1" showErrorMessage="1" sqref="H45" xr:uid="{00000000-0002-0000-0200-000001000000}">
      <formula1>"Acquisition cost, Revalued amount, Not reported"</formula1>
    </dataValidation>
    <dataValidation type="list" allowBlank="1" showInputMessage="1" showErrorMessage="1" sqref="H47" xr:uid="{00000000-0002-0000-0200-000002000000}">
      <formula1>"Gross, Net of tax, No OCI"</formula1>
    </dataValidation>
    <dataValidation type="list" allowBlank="1" showInputMessage="1" showErrorMessage="1" sqref="C49:H49" xr:uid="{00000000-0002-0000-0200-000003000000}">
      <formula1>"Yes, No"</formula1>
    </dataValidation>
    <dataValidation type="list" allowBlank="1" showInputMessage="1" showErrorMessage="1" sqref="C39:H39" xr:uid="{00000000-0002-0000-0200-000004000000}">
      <formula1>"Millions, Thousands, Units"</formula1>
    </dataValidation>
    <dataValidation type="whole" operator="greaterThanOrEqual" allowBlank="1" showInputMessage="1" showErrorMessage="1" sqref="F33 H33" xr:uid="{00000000-0002-0000-0200-000005000000}">
      <formula1>0</formula1>
    </dataValidation>
    <dataValidation type="list" allowBlank="1" showInputMessage="1" showErrorMessage="1" sqref="C24:H24" xr:uid="{00000000-0002-0000-0200-000006000000}">
      <formula1>"Consolidated, Individual"</formula1>
    </dataValidation>
    <dataValidation type="list" allowBlank="1" showInputMessage="1" showErrorMessage="1" sqref="C28:H28" xr:uid="{00000000-0002-0000-0200-000007000000}">
      <formula1>"Yearly, Half-yearly, Quarterly"</formula1>
    </dataValidation>
    <dataValidation type="list" allowBlank="1" showInputMessage="1" showErrorMessage="1" sqref="C36:H36" xr:uid="{00000000-0002-0000-0200-000008000000}">
      <formula1>$F$101:$F$273</formula1>
    </dataValidation>
    <dataValidation type="list" allowBlank="1" showInputMessage="1" showErrorMessage="1" sqref="G17:H17" xr:uid="{00000000-0002-0000-0200-000009000000}">
      <formula1>$D$59:$D$254</formula1>
    </dataValidation>
  </dataValidations>
  <hyperlinks>
    <hyperlink ref="H54" location="'Gen. charac.'!C1" display="Back to top" xr:uid="{00000000-0004-0000-0200-000000000000}"/>
    <hyperlink ref="F54" location="CONTENTS!C3" display="Back to contents" xr:uid="{00000000-0004-0000-0200-000001000000}"/>
  </hyperlinks>
  <printOptions horizontalCentered="1"/>
  <pageMargins left="0.78740157480314965" right="0.78740157480314965" top="0.86614173228346458" bottom="0.59055118110236227" header="0.19685039370078741" footer="0"/>
  <pageSetup paperSize="9" scale="50"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autoPageBreaks="0" fitToPage="1"/>
  </sheetPr>
  <dimension ref="A1:FE304"/>
  <sheetViews>
    <sheetView showGridLines="0" zoomScale="80" zoomScaleNormal="80" workbookViewId="0">
      <selection activeCell="C2" sqref="C2:N2"/>
    </sheetView>
  </sheetViews>
  <sheetFormatPr defaultColWidth="0" defaultRowHeight="12.5" zeroHeight="1" x14ac:dyDescent="0.25"/>
  <cols>
    <col min="1" max="1" width="11.453125" style="287" customWidth="1"/>
    <col min="2" max="2" width="2.7265625" style="287" customWidth="1"/>
    <col min="3" max="3" width="87.1796875" style="285" customWidth="1"/>
    <col min="4" max="4" width="4.7265625" style="293" customWidth="1"/>
    <col min="5" max="5" width="23.81640625" style="461" customWidth="1"/>
    <col min="6" max="6" width="10.54296875" style="285" customWidth="1"/>
    <col min="7" max="7" width="10.54296875" style="270" customWidth="1"/>
    <col min="8" max="12" width="13.7265625" style="270" customWidth="1"/>
    <col min="13" max="13" width="14.54296875" style="270" bestFit="1" customWidth="1"/>
    <col min="14" max="14" width="14.26953125" style="270" bestFit="1" customWidth="1"/>
    <col min="15" max="15" width="3.7265625" style="166" customWidth="1"/>
    <col min="16" max="17" width="8.81640625" style="370" hidden="1" customWidth="1"/>
    <col min="18" max="18" width="8.81640625" style="371" hidden="1" customWidth="1"/>
    <col min="19" max="16384" width="11.453125" style="371" hidden="1"/>
  </cols>
  <sheetData>
    <row r="1" spans="1:17" s="287" customFormat="1" ht="13" x14ac:dyDescent="0.3">
      <c r="A1" s="70"/>
      <c r="B1" s="71"/>
      <c r="C1" s="80" t="s">
        <v>38</v>
      </c>
      <c r="D1" s="113"/>
      <c r="E1" s="73"/>
      <c r="F1" s="71"/>
      <c r="G1" s="71"/>
      <c r="H1" s="71"/>
      <c r="I1" s="71"/>
      <c r="J1" s="71"/>
      <c r="K1" s="71"/>
      <c r="L1" s="71"/>
      <c r="M1" s="71"/>
      <c r="N1" s="71"/>
      <c r="O1" s="71"/>
    </row>
    <row r="2" spans="1:17" x14ac:dyDescent="0.25">
      <c r="A2" s="70"/>
      <c r="B2" s="71"/>
      <c r="C2" s="873" t="s">
        <v>918</v>
      </c>
      <c r="D2" s="874"/>
      <c r="E2" s="874"/>
      <c r="F2" s="874"/>
      <c r="G2" s="874"/>
      <c r="H2" s="874"/>
      <c r="I2" s="875"/>
      <c r="J2" s="875"/>
      <c r="K2" s="875"/>
      <c r="L2" s="875"/>
      <c r="M2" s="875"/>
      <c r="N2" s="876"/>
      <c r="O2" s="71"/>
    </row>
    <row r="3" spans="1:17" s="287" customFormat="1" ht="13" x14ac:dyDescent="0.3">
      <c r="A3" s="70"/>
      <c r="B3" s="71"/>
      <c r="C3" s="80" t="s">
        <v>39</v>
      </c>
      <c r="D3" s="113"/>
      <c r="E3" s="73"/>
      <c r="F3" s="71"/>
      <c r="G3" s="71"/>
      <c r="H3" s="71"/>
      <c r="I3" s="71"/>
      <c r="J3" s="71"/>
      <c r="K3" s="71"/>
      <c r="L3" s="71"/>
      <c r="M3" s="71"/>
      <c r="N3" s="71"/>
      <c r="O3" s="71"/>
    </row>
    <row r="4" spans="1:17" x14ac:dyDescent="0.25">
      <c r="A4" s="70"/>
      <c r="B4" s="71"/>
      <c r="C4" s="882"/>
      <c r="D4" s="883"/>
      <c r="E4" s="883"/>
      <c r="F4" s="883"/>
      <c r="G4" s="883"/>
      <c r="H4" s="883"/>
      <c r="I4" s="884"/>
      <c r="J4" s="884"/>
      <c r="K4" s="884"/>
      <c r="L4" s="884"/>
      <c r="M4" s="884"/>
      <c r="N4" s="885"/>
      <c r="O4" s="71"/>
    </row>
    <row r="5" spans="1:17" s="287" customFormat="1" ht="13" x14ac:dyDescent="0.3">
      <c r="A5" s="70"/>
      <c r="B5" s="71"/>
      <c r="C5" s="71"/>
      <c r="D5" s="73"/>
      <c r="E5" s="73"/>
      <c r="F5" s="73"/>
      <c r="G5" s="166"/>
      <c r="H5" s="372" t="str">
        <f>IF('Gen. charac.'!$C$39="Thousands","Thousands",IF('Gen. charac.'!$C$39="Millions","Millions",""))</f>
        <v/>
      </c>
      <c r="I5" s="372"/>
      <c r="J5" s="372"/>
      <c r="K5" s="372"/>
      <c r="L5" s="372"/>
      <c r="M5" s="372"/>
      <c r="N5" s="143" t="str">
        <f>IF('Gen. charac.'!$C$36&lt;&gt;"",CONCATENATE(LEFT('Gen. charac.'!$C$36,3)),"")</f>
        <v>EUR</v>
      </c>
      <c r="O5" s="71"/>
    </row>
    <row r="6" spans="1:17" s="287" customFormat="1" ht="13" x14ac:dyDescent="0.3">
      <c r="A6" s="70"/>
      <c r="B6" s="71"/>
      <c r="C6" s="71"/>
      <c r="D6" s="73"/>
      <c r="E6" s="114" t="s">
        <v>41</v>
      </c>
      <c r="F6" s="74" t="s">
        <v>42</v>
      </c>
      <c r="G6" s="166"/>
      <c r="H6" s="681"/>
      <c r="I6" s="681"/>
      <c r="J6" s="681"/>
      <c r="K6" s="681"/>
      <c r="L6" s="681"/>
      <c r="M6" s="681"/>
      <c r="N6" s="681"/>
      <c r="O6" s="71"/>
    </row>
    <row r="7" spans="1:17" ht="13" x14ac:dyDescent="0.3">
      <c r="A7" s="70"/>
      <c r="B7" s="71"/>
      <c r="C7" s="583" t="s">
        <v>750</v>
      </c>
      <c r="D7" s="115"/>
      <c r="E7" s="116" t="s">
        <v>44</v>
      </c>
      <c r="F7" s="368" t="s">
        <v>45</v>
      </c>
      <c r="G7" s="169" t="s">
        <v>448</v>
      </c>
      <c r="H7" s="680" t="s">
        <v>919</v>
      </c>
      <c r="I7" s="680" t="s">
        <v>920</v>
      </c>
      <c r="J7" s="680" t="s">
        <v>915</v>
      </c>
      <c r="K7" s="680" t="s">
        <v>916</v>
      </c>
      <c r="L7" s="680" t="s">
        <v>917</v>
      </c>
      <c r="M7" s="680" t="s">
        <v>921</v>
      </c>
      <c r="N7" s="680" t="s">
        <v>922</v>
      </c>
      <c r="O7" s="71"/>
    </row>
    <row r="8" spans="1:17" ht="13" thickBot="1" x14ac:dyDescent="0.3">
      <c r="A8" s="70"/>
      <c r="B8" s="71"/>
      <c r="C8" s="71"/>
      <c r="D8" s="73"/>
      <c r="E8" s="73"/>
      <c r="F8" s="71"/>
      <c r="G8" s="166"/>
      <c r="H8" s="166"/>
      <c r="I8" s="166"/>
      <c r="J8" s="166"/>
      <c r="K8" s="166"/>
      <c r="L8" s="166"/>
      <c r="M8" s="166"/>
      <c r="N8" s="166"/>
      <c r="O8" s="71"/>
    </row>
    <row r="9" spans="1:17" x14ac:dyDescent="0.25">
      <c r="A9" s="70"/>
      <c r="B9" s="71"/>
      <c r="C9" s="71"/>
      <c r="D9" s="73"/>
      <c r="E9" s="73"/>
      <c r="F9" s="71"/>
      <c r="G9" s="258"/>
      <c r="H9" s="273"/>
      <c r="I9" s="273"/>
      <c r="J9" s="273"/>
      <c r="K9" s="273"/>
      <c r="L9" s="273"/>
      <c r="M9" s="273"/>
      <c r="N9" s="274"/>
      <c r="O9" s="71"/>
    </row>
    <row r="10" spans="1:17" ht="12.75" customHeight="1" x14ac:dyDescent="0.3">
      <c r="A10" s="70"/>
      <c r="B10" s="71"/>
      <c r="C10" s="82" t="s">
        <v>450</v>
      </c>
      <c r="D10" s="388"/>
      <c r="E10" s="117" t="s">
        <v>154</v>
      </c>
      <c r="F10" s="158" t="s">
        <v>461</v>
      </c>
      <c r="G10" s="330" t="s">
        <v>557</v>
      </c>
      <c r="H10" s="711">
        <v>522</v>
      </c>
      <c r="I10" s="360">
        <v>1336259.8449479882</v>
      </c>
      <c r="J10" s="360">
        <v>0</v>
      </c>
      <c r="K10" s="360">
        <v>20647.606500000002</v>
      </c>
      <c r="L10" s="360">
        <v>478309.5</v>
      </c>
      <c r="M10" s="360">
        <v>49142000</v>
      </c>
      <c r="N10" s="712">
        <v>-3770.4670000000001</v>
      </c>
      <c r="O10" s="71"/>
      <c r="P10" s="373">
        <f>IF(AND(H11=0,H12=0),"",H10)</f>
        <v>522</v>
      </c>
      <c r="Q10" s="373" t="str">
        <f>IF(AND(N11=0,N12=0),"",N10)</f>
        <v/>
      </c>
    </row>
    <row r="11" spans="1:17" ht="13" x14ac:dyDescent="0.3">
      <c r="A11" s="70"/>
      <c r="B11" s="71"/>
      <c r="C11" s="95" t="s">
        <v>472</v>
      </c>
      <c r="D11" s="389" t="s">
        <v>26</v>
      </c>
      <c r="E11" s="118" t="s">
        <v>500</v>
      </c>
      <c r="F11" s="229" t="s">
        <v>461</v>
      </c>
      <c r="G11" s="331">
        <v>10</v>
      </c>
      <c r="H11" s="685">
        <v>971</v>
      </c>
      <c r="I11" s="355">
        <v>4907397.3605163135</v>
      </c>
      <c r="J11" s="355">
        <v>125330.671865</v>
      </c>
      <c r="K11" s="355">
        <v>548846</v>
      </c>
      <c r="L11" s="355">
        <v>2610886.5</v>
      </c>
      <c r="M11" s="355">
        <v>252632000</v>
      </c>
      <c r="N11" s="362">
        <v>0</v>
      </c>
      <c r="O11" s="71"/>
    </row>
    <row r="12" spans="1:17" x14ac:dyDescent="0.25">
      <c r="A12" s="70"/>
      <c r="B12" s="71"/>
      <c r="C12" s="95" t="s">
        <v>451</v>
      </c>
      <c r="D12" s="391"/>
      <c r="E12" s="366" t="s">
        <v>613</v>
      </c>
      <c r="F12" s="230" t="s">
        <v>461</v>
      </c>
      <c r="G12" s="331">
        <v>20</v>
      </c>
      <c r="H12" s="685">
        <v>439</v>
      </c>
      <c r="I12" s="355">
        <v>3847826.6781413215</v>
      </c>
      <c r="J12" s="355">
        <v>0</v>
      </c>
      <c r="K12" s="355">
        <v>164070</v>
      </c>
      <c r="L12" s="355">
        <v>1831409.2760999999</v>
      </c>
      <c r="M12" s="355">
        <v>203490000</v>
      </c>
      <c r="N12" s="362">
        <v>0</v>
      </c>
      <c r="O12" s="71"/>
    </row>
    <row r="13" spans="1:17" x14ac:dyDescent="0.25">
      <c r="A13" s="70"/>
      <c r="B13" s="71"/>
      <c r="C13" s="120"/>
      <c r="D13" s="391"/>
      <c r="E13" s="121"/>
      <c r="F13" s="230"/>
      <c r="G13" s="259"/>
      <c r="H13" s="686"/>
      <c r="I13" s="686"/>
      <c r="J13" s="686"/>
      <c r="K13" s="686"/>
      <c r="L13" s="686"/>
      <c r="M13" s="686"/>
      <c r="N13" s="687"/>
      <c r="O13" s="71"/>
    </row>
    <row r="14" spans="1:17" ht="13" x14ac:dyDescent="0.3">
      <c r="A14" s="70"/>
      <c r="B14" s="71"/>
      <c r="C14" s="106" t="s">
        <v>592</v>
      </c>
      <c r="D14" s="392" t="s">
        <v>26</v>
      </c>
      <c r="E14" s="117" t="s">
        <v>614</v>
      </c>
      <c r="F14" s="145" t="s">
        <v>461</v>
      </c>
      <c r="G14" s="311">
        <v>11</v>
      </c>
      <c r="H14" s="685">
        <v>849</v>
      </c>
      <c r="I14" s="355">
        <v>187053.41235707889</v>
      </c>
      <c r="J14" s="355">
        <v>1408</v>
      </c>
      <c r="K14" s="355">
        <v>6735</v>
      </c>
      <c r="L14" s="355">
        <v>35115.744899999998</v>
      </c>
      <c r="M14" s="355">
        <v>26348000</v>
      </c>
      <c r="N14" s="362">
        <v>0</v>
      </c>
      <c r="O14" s="71"/>
      <c r="P14" s="373" t="e">
        <f>IF(AND(#REF!=0,#REF!=0,H15=0,#REF!=0),"",H14)</f>
        <v>#REF!</v>
      </c>
      <c r="Q14" s="373" t="e">
        <f>IF(AND(#REF!=0,#REF!=0,N15=0,#REF!=0),"",N14)</f>
        <v>#REF!</v>
      </c>
    </row>
    <row r="15" spans="1:17" ht="12.75" customHeight="1" x14ac:dyDescent="0.25">
      <c r="A15" s="70"/>
      <c r="B15" s="71"/>
      <c r="C15" s="95" t="s">
        <v>24</v>
      </c>
      <c r="D15" s="391"/>
      <c r="E15" s="230" t="s">
        <v>741</v>
      </c>
      <c r="F15" s="229" t="s">
        <v>461</v>
      </c>
      <c r="G15" s="331">
        <v>112</v>
      </c>
      <c r="H15" s="685">
        <v>426</v>
      </c>
      <c r="I15" s="355">
        <v>13791.81273305164</v>
      </c>
      <c r="J15" s="355">
        <v>0</v>
      </c>
      <c r="K15" s="355">
        <v>152.5</v>
      </c>
      <c r="L15" s="355">
        <v>1379.75</v>
      </c>
      <c r="M15" s="355">
        <v>2600000</v>
      </c>
      <c r="N15" s="362">
        <v>0</v>
      </c>
      <c r="O15" s="71"/>
    </row>
    <row r="16" spans="1:17" x14ac:dyDescent="0.25">
      <c r="A16" s="70"/>
      <c r="B16" s="71"/>
      <c r="C16" s="95" t="s">
        <v>726</v>
      </c>
      <c r="D16" s="391"/>
      <c r="E16" s="77" t="s">
        <v>802</v>
      </c>
      <c r="F16" s="236" t="s">
        <v>46</v>
      </c>
      <c r="G16" s="515">
        <v>113</v>
      </c>
      <c r="H16" s="685">
        <v>257</v>
      </c>
      <c r="I16" s="355">
        <v>16278.859054474706</v>
      </c>
      <c r="J16" s="355">
        <v>7</v>
      </c>
      <c r="K16" s="355">
        <v>340</v>
      </c>
      <c r="L16" s="355">
        <v>3794</v>
      </c>
      <c r="M16" s="355">
        <v>1482000</v>
      </c>
      <c r="N16" s="362">
        <v>0</v>
      </c>
      <c r="O16" s="71"/>
    </row>
    <row r="17" spans="1:161" ht="13" x14ac:dyDescent="0.3">
      <c r="A17" s="70"/>
      <c r="B17" s="71"/>
      <c r="C17" s="95"/>
      <c r="D17" s="391"/>
      <c r="E17" s="92"/>
      <c r="F17" s="81"/>
      <c r="G17" s="260"/>
      <c r="H17" s="682"/>
      <c r="I17" s="682"/>
      <c r="J17" s="682"/>
      <c r="K17" s="682"/>
      <c r="L17" s="682"/>
      <c r="M17" s="682"/>
      <c r="N17" s="683"/>
      <c r="O17" s="71"/>
    </row>
    <row r="18" spans="1:161" ht="13" x14ac:dyDescent="0.3">
      <c r="A18" s="70"/>
      <c r="B18" s="71"/>
      <c r="C18" s="80" t="s">
        <v>452</v>
      </c>
      <c r="D18" s="393"/>
      <c r="E18" s="117" t="s">
        <v>501</v>
      </c>
      <c r="F18" s="158" t="s">
        <v>46</v>
      </c>
      <c r="G18" s="311">
        <v>21</v>
      </c>
      <c r="H18" s="711">
        <v>377</v>
      </c>
      <c r="I18" s="360">
        <v>1423066.055158939</v>
      </c>
      <c r="J18" s="360">
        <v>12964</v>
      </c>
      <c r="K18" s="360">
        <v>114288</v>
      </c>
      <c r="L18" s="360">
        <v>630485.14339999994</v>
      </c>
      <c r="M18" s="360">
        <v>42638000</v>
      </c>
      <c r="N18" s="712">
        <v>0</v>
      </c>
      <c r="O18" s="71"/>
      <c r="P18" s="373" t="e">
        <f>IF(AND(#REF!=0,#REF!=0,#REF!=0,H22=0,#REF!=0),"",H18)</f>
        <v>#REF!</v>
      </c>
      <c r="Q18" s="373" t="e">
        <f>IF(AND(#REF!=0,#REF!=0,#REF!=0,N22=0,#REF!=0),"",N18)</f>
        <v>#REF!</v>
      </c>
    </row>
    <row r="19" spans="1:161" x14ac:dyDescent="0.25">
      <c r="A19" s="70"/>
      <c r="B19" s="71"/>
      <c r="C19" s="299" t="s">
        <v>799</v>
      </c>
      <c r="D19" s="391"/>
      <c r="E19" s="236" t="s">
        <v>613</v>
      </c>
      <c r="F19" s="230" t="s">
        <v>461</v>
      </c>
      <c r="G19" s="298">
        <v>210</v>
      </c>
      <c r="H19" s="685">
        <v>411</v>
      </c>
      <c r="I19" s="355">
        <v>706571.68596116791</v>
      </c>
      <c r="J19" s="355">
        <v>0</v>
      </c>
      <c r="K19" s="355">
        <v>16341.086799999999</v>
      </c>
      <c r="L19" s="355">
        <v>223357.5</v>
      </c>
      <c r="M19" s="355">
        <v>20978000</v>
      </c>
      <c r="N19" s="362">
        <v>0</v>
      </c>
      <c r="O19" s="71"/>
    </row>
    <row r="20" spans="1:161" x14ac:dyDescent="0.25">
      <c r="A20" s="70"/>
      <c r="B20" s="71"/>
      <c r="C20" s="94" t="s">
        <v>747</v>
      </c>
      <c r="D20" s="391"/>
      <c r="E20" s="366" t="s">
        <v>453</v>
      </c>
      <c r="F20" s="230" t="s">
        <v>461</v>
      </c>
      <c r="G20" s="564">
        <v>211</v>
      </c>
      <c r="H20" s="685">
        <v>189</v>
      </c>
      <c r="I20" s="355">
        <v>364336.33231391531</v>
      </c>
      <c r="J20" s="355">
        <v>3613.3573000000001</v>
      </c>
      <c r="K20" s="355">
        <v>24900</v>
      </c>
      <c r="L20" s="355">
        <v>137400</v>
      </c>
      <c r="M20" s="355">
        <v>6586000</v>
      </c>
      <c r="N20" s="362">
        <v>0</v>
      </c>
      <c r="O20" s="71"/>
    </row>
    <row r="21" spans="1:161" x14ac:dyDescent="0.25">
      <c r="A21" s="70"/>
      <c r="B21" s="71"/>
      <c r="C21" s="299" t="s">
        <v>658</v>
      </c>
      <c r="D21" s="391"/>
      <c r="E21" s="236" t="s">
        <v>613</v>
      </c>
      <c r="F21" s="230" t="s">
        <v>461</v>
      </c>
      <c r="G21" s="298">
        <v>212</v>
      </c>
      <c r="H21" s="685">
        <v>262</v>
      </c>
      <c r="I21" s="355">
        <v>413816.51534286258</v>
      </c>
      <c r="J21" s="355">
        <v>16642.25</v>
      </c>
      <c r="K21" s="355">
        <v>66482.164950000006</v>
      </c>
      <c r="L21" s="355">
        <v>237867.10485</v>
      </c>
      <c r="M21" s="355">
        <v>9767000</v>
      </c>
      <c r="N21" s="362">
        <v>413.04386</v>
      </c>
      <c r="O21" s="71"/>
    </row>
    <row r="22" spans="1:161" x14ac:dyDescent="0.25">
      <c r="A22" s="70"/>
      <c r="B22" s="71"/>
      <c r="C22" s="299" t="s">
        <v>748</v>
      </c>
      <c r="D22" s="394"/>
      <c r="E22" s="302" t="s">
        <v>502</v>
      </c>
      <c r="F22" s="301" t="s">
        <v>461</v>
      </c>
      <c r="G22" s="331">
        <v>213</v>
      </c>
      <c r="H22" s="685">
        <v>78</v>
      </c>
      <c r="I22" s="355">
        <v>104719.54487179487</v>
      </c>
      <c r="J22" s="355">
        <v>2100</v>
      </c>
      <c r="K22" s="355">
        <v>11170.5</v>
      </c>
      <c r="L22" s="355">
        <v>48029</v>
      </c>
      <c r="M22" s="355">
        <v>1531000</v>
      </c>
      <c r="N22" s="362">
        <v>0</v>
      </c>
      <c r="O22" s="71"/>
    </row>
    <row r="23" spans="1:161" s="374" customFormat="1" ht="12.75" customHeight="1" x14ac:dyDescent="0.25">
      <c r="A23" s="102"/>
      <c r="B23" s="81"/>
      <c r="C23" s="94" t="s">
        <v>749</v>
      </c>
      <c r="D23" s="479"/>
      <c r="E23" s="164" t="s">
        <v>154</v>
      </c>
      <c r="F23" s="236" t="s">
        <v>46</v>
      </c>
      <c r="G23" s="334">
        <v>219</v>
      </c>
      <c r="H23" s="685">
        <v>421</v>
      </c>
      <c r="I23" s="355">
        <v>156778.64260741093</v>
      </c>
      <c r="J23" s="355">
        <v>0</v>
      </c>
      <c r="K23" s="355">
        <v>4146.1761299999998</v>
      </c>
      <c r="L23" s="355">
        <v>38513</v>
      </c>
      <c r="M23" s="355">
        <v>11893000</v>
      </c>
      <c r="N23" s="362">
        <v>0</v>
      </c>
      <c r="O23" s="81"/>
    </row>
    <row r="24" spans="1:161" x14ac:dyDescent="0.25">
      <c r="A24" s="70"/>
      <c r="B24" s="71"/>
      <c r="C24" s="98"/>
      <c r="D24" s="390"/>
      <c r="E24" s="125"/>
      <c r="F24" s="126"/>
      <c r="G24" s="262"/>
      <c r="H24" s="686"/>
      <c r="I24" s="686"/>
      <c r="J24" s="686"/>
      <c r="K24" s="686"/>
      <c r="L24" s="686"/>
      <c r="M24" s="686"/>
      <c r="N24" s="687"/>
      <c r="O24" s="71"/>
    </row>
    <row r="25" spans="1:161" ht="13" x14ac:dyDescent="0.3">
      <c r="A25" s="70"/>
      <c r="B25" s="71"/>
      <c r="C25" s="106" t="s">
        <v>6</v>
      </c>
      <c r="D25" s="389" t="s">
        <v>26</v>
      </c>
      <c r="E25" s="459" t="s">
        <v>7</v>
      </c>
      <c r="F25" s="127" t="s">
        <v>46</v>
      </c>
      <c r="G25" s="260">
        <v>15</v>
      </c>
      <c r="H25" s="685">
        <v>544</v>
      </c>
      <c r="I25" s="355">
        <v>7975.2982782720574</v>
      </c>
      <c r="J25" s="355">
        <v>0</v>
      </c>
      <c r="K25" s="355">
        <v>0</v>
      </c>
      <c r="L25" s="355">
        <v>0</v>
      </c>
      <c r="M25" s="355">
        <v>1004271</v>
      </c>
      <c r="N25" s="362">
        <v>-1102400</v>
      </c>
      <c r="O25" s="71"/>
    </row>
    <row r="26" spans="1:161" ht="13" x14ac:dyDescent="0.3">
      <c r="A26" s="70"/>
      <c r="B26" s="71"/>
      <c r="C26" s="71"/>
      <c r="D26" s="391"/>
      <c r="E26" s="73"/>
      <c r="F26" s="128"/>
      <c r="G26" s="261"/>
      <c r="H26" s="682"/>
      <c r="I26" s="682"/>
      <c r="J26" s="682"/>
      <c r="K26" s="682"/>
      <c r="L26" s="682"/>
      <c r="M26" s="682"/>
      <c r="N26" s="683"/>
      <c r="O26" s="71"/>
    </row>
    <row r="27" spans="1:161" ht="15" customHeight="1" x14ac:dyDescent="0.3">
      <c r="A27" s="70"/>
      <c r="B27" s="71"/>
      <c r="C27" s="129" t="s">
        <v>647</v>
      </c>
      <c r="D27" s="395"/>
      <c r="E27" s="131" t="s">
        <v>608</v>
      </c>
      <c r="F27" s="131" t="s">
        <v>461</v>
      </c>
      <c r="G27" s="332" t="s">
        <v>564</v>
      </c>
      <c r="H27" s="711">
        <v>971</v>
      </c>
      <c r="I27" s="360">
        <v>394341.49029487115</v>
      </c>
      <c r="J27" s="360">
        <v>5127</v>
      </c>
      <c r="K27" s="360">
        <v>36936.007599999997</v>
      </c>
      <c r="L27" s="360">
        <v>237400.41899999999</v>
      </c>
      <c r="M27" s="360">
        <v>16960000</v>
      </c>
      <c r="N27" s="712">
        <v>-7270000</v>
      </c>
      <c r="O27" s="71"/>
      <c r="P27" s="375" t="e">
        <f>IF(AND(P18="",P14="",P10=""),"",H27)</f>
        <v>#REF!</v>
      </c>
      <c r="Q27" s="375" t="e">
        <f>IF(AND(Q18="",Q14="",Q10=""),"",N27)</f>
        <v>#REF!</v>
      </c>
    </row>
    <row r="28" spans="1:161" s="281" customFormat="1" ht="13" x14ac:dyDescent="0.3">
      <c r="A28" s="70"/>
      <c r="B28" s="71"/>
      <c r="C28" s="71"/>
      <c r="D28" s="396"/>
      <c r="E28" s="132"/>
      <c r="F28" s="123"/>
      <c r="G28" s="260"/>
      <c r="H28" s="686"/>
      <c r="I28" s="686"/>
      <c r="J28" s="686"/>
      <c r="K28" s="686"/>
      <c r="L28" s="686"/>
      <c r="M28" s="686"/>
      <c r="N28" s="687"/>
      <c r="O28" s="71"/>
      <c r="P28" s="370"/>
      <c r="Q28" s="370"/>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c r="EF28" s="371"/>
      <c r="EG28" s="371"/>
      <c r="EH28" s="371"/>
      <c r="EI28" s="371"/>
      <c r="EJ28" s="371"/>
      <c r="EK28" s="371"/>
      <c r="EL28" s="371"/>
      <c r="EM28" s="371"/>
      <c r="EN28" s="371"/>
      <c r="EO28" s="371"/>
      <c r="EP28" s="371"/>
      <c r="EQ28" s="371"/>
      <c r="ER28" s="371"/>
      <c r="ES28" s="371"/>
      <c r="ET28" s="371"/>
      <c r="EU28" s="371"/>
      <c r="EV28" s="371"/>
      <c r="EW28" s="371"/>
      <c r="EX28" s="371"/>
      <c r="EY28" s="371"/>
      <c r="EZ28" s="371"/>
      <c r="FA28" s="371"/>
      <c r="FB28" s="371"/>
      <c r="FC28" s="371"/>
      <c r="FD28" s="371"/>
      <c r="FE28" s="371"/>
    </row>
    <row r="29" spans="1:161" s="376" customFormat="1" ht="12.75" customHeight="1" x14ac:dyDescent="0.3">
      <c r="A29" s="80"/>
      <c r="B29" s="82"/>
      <c r="C29" s="133" t="s">
        <v>577</v>
      </c>
      <c r="D29" s="589"/>
      <c r="E29" s="117" t="s">
        <v>51</v>
      </c>
      <c r="F29" s="145" t="s">
        <v>46</v>
      </c>
      <c r="G29" s="516">
        <v>14</v>
      </c>
      <c r="H29" s="685">
        <v>971</v>
      </c>
      <c r="I29" s="355">
        <v>-45238.696620545845</v>
      </c>
      <c r="J29" s="355">
        <v>-28273.5</v>
      </c>
      <c r="K29" s="355">
        <v>-3247</v>
      </c>
      <c r="L29" s="355">
        <v>-173</v>
      </c>
      <c r="M29" s="355">
        <v>9159000</v>
      </c>
      <c r="N29" s="362">
        <v>-7568000</v>
      </c>
      <c r="O29" s="82"/>
    </row>
    <row r="30" spans="1:161" s="377" customFormat="1" ht="12.75" customHeight="1" x14ac:dyDescent="0.25">
      <c r="A30" s="107"/>
      <c r="B30" s="94"/>
      <c r="C30" s="304" t="s">
        <v>594</v>
      </c>
      <c r="D30" s="397" t="s">
        <v>26</v>
      </c>
      <c r="E30" s="297" t="s">
        <v>503</v>
      </c>
      <c r="F30" s="305" t="s">
        <v>461</v>
      </c>
      <c r="G30" s="298">
        <v>242</v>
      </c>
      <c r="H30" s="685">
        <v>967</v>
      </c>
      <c r="I30" s="355">
        <v>108575.90911602894</v>
      </c>
      <c r="J30" s="355">
        <v>1241</v>
      </c>
      <c r="K30" s="355">
        <v>7934</v>
      </c>
      <c r="L30" s="355">
        <v>53370</v>
      </c>
      <c r="M30" s="355">
        <v>4967000</v>
      </c>
      <c r="N30" s="362">
        <v>0</v>
      </c>
      <c r="O30" s="94"/>
    </row>
    <row r="31" spans="1:161" s="378" customFormat="1" ht="12.75" customHeight="1" x14ac:dyDescent="0.25">
      <c r="A31" s="70"/>
      <c r="B31" s="71"/>
      <c r="C31" s="162" t="s">
        <v>455</v>
      </c>
      <c r="D31" s="398"/>
      <c r="E31" s="302" t="s">
        <v>536</v>
      </c>
      <c r="F31" s="306" t="s">
        <v>46</v>
      </c>
      <c r="G31" s="331">
        <v>2420</v>
      </c>
      <c r="H31" s="685">
        <v>918</v>
      </c>
      <c r="I31" s="355">
        <v>71244.677758246209</v>
      </c>
      <c r="J31" s="355">
        <v>802.07549999999992</v>
      </c>
      <c r="K31" s="355">
        <v>5048.8277450000005</v>
      </c>
      <c r="L31" s="355">
        <v>34561.25</v>
      </c>
      <c r="M31" s="355">
        <v>3693232.35</v>
      </c>
      <c r="N31" s="362">
        <v>0</v>
      </c>
      <c r="O31" s="71"/>
    </row>
    <row r="32" spans="1:161" s="374" customFormat="1" ht="12.75" customHeight="1" x14ac:dyDescent="0.25">
      <c r="A32" s="102"/>
      <c r="B32" s="81"/>
      <c r="C32" s="94" t="s">
        <v>649</v>
      </c>
      <c r="D32" s="399" t="s">
        <v>26</v>
      </c>
      <c r="E32" s="236" t="s">
        <v>615</v>
      </c>
      <c r="F32" s="307" t="s">
        <v>461</v>
      </c>
      <c r="G32" s="298">
        <v>142</v>
      </c>
      <c r="H32" s="685">
        <v>934</v>
      </c>
      <c r="I32" s="355">
        <v>48828.244142601732</v>
      </c>
      <c r="J32" s="355">
        <v>135.75</v>
      </c>
      <c r="K32" s="355">
        <v>1018.5</v>
      </c>
      <c r="L32" s="355">
        <v>8427.5</v>
      </c>
      <c r="M32" s="355">
        <v>9393000</v>
      </c>
      <c r="N32" s="362">
        <v>0</v>
      </c>
      <c r="O32" s="81"/>
    </row>
    <row r="33" spans="1:161" s="378" customFormat="1" ht="12.75" customHeight="1" x14ac:dyDescent="0.25">
      <c r="A33" s="70"/>
      <c r="B33" s="71"/>
      <c r="C33" s="660" t="s">
        <v>834</v>
      </c>
      <c r="D33" s="398"/>
      <c r="E33" s="302" t="s">
        <v>536</v>
      </c>
      <c r="F33" s="308" t="s">
        <v>461</v>
      </c>
      <c r="G33" s="333">
        <v>1420</v>
      </c>
      <c r="H33" s="685">
        <v>605</v>
      </c>
      <c r="I33" s="355">
        <v>21364.047006446279</v>
      </c>
      <c r="J33" s="355">
        <v>42</v>
      </c>
      <c r="K33" s="355">
        <v>595</v>
      </c>
      <c r="L33" s="355">
        <v>4487</v>
      </c>
      <c r="M33" s="355">
        <v>1634000</v>
      </c>
      <c r="N33" s="362">
        <v>0</v>
      </c>
      <c r="O33" s="71"/>
    </row>
    <row r="34" spans="1:161" s="374" customFormat="1" ht="12.75" customHeight="1" x14ac:dyDescent="0.25">
      <c r="A34" s="102"/>
      <c r="B34" s="81"/>
      <c r="C34" s="94" t="s">
        <v>835</v>
      </c>
      <c r="D34" s="476" t="s">
        <v>26</v>
      </c>
      <c r="E34" s="379" t="s">
        <v>51</v>
      </c>
      <c r="F34" s="380" t="s">
        <v>46</v>
      </c>
      <c r="G34" s="298" t="s">
        <v>593</v>
      </c>
      <c r="H34" s="685">
        <v>678</v>
      </c>
      <c r="I34" s="355">
        <v>-8252.3381047492658</v>
      </c>
      <c r="J34" s="355">
        <v>-980.25</v>
      </c>
      <c r="K34" s="355">
        <v>0</v>
      </c>
      <c r="L34" s="355">
        <v>250.75</v>
      </c>
      <c r="M34" s="355">
        <v>1063729.25</v>
      </c>
      <c r="N34" s="362">
        <v>-4974000</v>
      </c>
      <c r="O34" s="81"/>
    </row>
    <row r="35" spans="1:161" s="374" customFormat="1" ht="12.75" customHeight="1" x14ac:dyDescent="0.25">
      <c r="A35" s="102"/>
      <c r="B35" s="81"/>
      <c r="C35" s="504" t="s">
        <v>723</v>
      </c>
      <c r="D35" s="61"/>
      <c r="E35" s="379" t="s">
        <v>27</v>
      </c>
      <c r="F35" s="379" t="s">
        <v>461</v>
      </c>
      <c r="G35" s="475">
        <v>950</v>
      </c>
      <c r="H35" s="685">
        <v>444</v>
      </c>
      <c r="I35" s="355">
        <v>-383.96325716216199</v>
      </c>
      <c r="J35" s="355">
        <v>-174.75</v>
      </c>
      <c r="K35" s="355">
        <v>0</v>
      </c>
      <c r="L35" s="355">
        <v>2.1012500000000003</v>
      </c>
      <c r="M35" s="355">
        <v>194582</v>
      </c>
      <c r="N35" s="362">
        <v>-160227</v>
      </c>
      <c r="O35" s="81"/>
    </row>
    <row r="36" spans="1:161" s="281" customFormat="1" ht="12.75" customHeight="1" x14ac:dyDescent="0.25">
      <c r="A36" s="70"/>
      <c r="B36" s="71"/>
      <c r="C36" s="504" t="s">
        <v>727</v>
      </c>
      <c r="D36" s="391"/>
      <c r="E36" s="92"/>
      <c r="F36" s="73" t="s">
        <v>46</v>
      </c>
      <c r="G36" s="496">
        <v>141</v>
      </c>
      <c r="H36" s="685">
        <v>851</v>
      </c>
      <c r="I36" s="355">
        <v>24942.555333325497</v>
      </c>
      <c r="J36" s="355">
        <v>0</v>
      </c>
      <c r="K36" s="355">
        <v>0</v>
      </c>
      <c r="L36" s="355">
        <v>3408</v>
      </c>
      <c r="M36" s="355">
        <v>3100000</v>
      </c>
      <c r="N36" s="362">
        <v>-259841</v>
      </c>
      <c r="O36" s="71"/>
      <c r="P36" s="370"/>
      <c r="Q36" s="370"/>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c r="EF36" s="371"/>
      <c r="EG36" s="371"/>
      <c r="EH36" s="371"/>
      <c r="EI36" s="371"/>
      <c r="EJ36" s="371"/>
      <c r="EK36" s="371"/>
      <c r="EL36" s="371"/>
      <c r="EM36" s="371"/>
      <c r="EN36" s="371"/>
      <c r="EO36" s="371"/>
      <c r="EP36" s="371"/>
      <c r="EQ36" s="371"/>
      <c r="ER36" s="371"/>
      <c r="ES36" s="371"/>
      <c r="ET36" s="371"/>
      <c r="EU36" s="371"/>
      <c r="EV36" s="371"/>
      <c r="EW36" s="371"/>
      <c r="EX36" s="371"/>
      <c r="EY36" s="371"/>
      <c r="EZ36" s="371"/>
      <c r="FA36" s="371"/>
      <c r="FB36" s="371"/>
      <c r="FC36" s="371"/>
      <c r="FD36" s="371"/>
      <c r="FE36" s="371"/>
    </row>
    <row r="37" spans="1:161" s="541" customFormat="1" ht="12.75" customHeight="1" x14ac:dyDescent="0.25">
      <c r="A37" s="102"/>
      <c r="B37" s="81"/>
      <c r="C37" s="162" t="s">
        <v>648</v>
      </c>
      <c r="D37" s="400" t="s">
        <v>26</v>
      </c>
      <c r="E37" s="209" t="s">
        <v>504</v>
      </c>
      <c r="F37" s="222" t="s">
        <v>461</v>
      </c>
      <c r="G37" s="475">
        <v>143</v>
      </c>
      <c r="H37" s="685">
        <v>509</v>
      </c>
      <c r="I37" s="355">
        <v>23821.949410609042</v>
      </c>
      <c r="J37" s="355">
        <v>0</v>
      </c>
      <c r="K37" s="355">
        <v>13</v>
      </c>
      <c r="L37" s="355">
        <v>3565</v>
      </c>
      <c r="M37" s="355">
        <v>3349000</v>
      </c>
      <c r="N37" s="362">
        <v>-259841</v>
      </c>
      <c r="O37" s="81"/>
      <c r="P37" s="539"/>
      <c r="Q37" s="539"/>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0"/>
      <c r="BE37" s="540"/>
      <c r="BF37" s="540"/>
      <c r="BG37" s="540"/>
      <c r="BH37" s="540"/>
      <c r="BI37" s="540"/>
      <c r="BJ37" s="540"/>
      <c r="BK37" s="540"/>
      <c r="BL37" s="540"/>
      <c r="BM37" s="540"/>
      <c r="BN37" s="540"/>
      <c r="BO37" s="540"/>
      <c r="BP37" s="540"/>
      <c r="BQ37" s="540"/>
      <c r="BR37" s="540"/>
      <c r="BS37" s="540"/>
      <c r="BT37" s="540"/>
      <c r="BU37" s="540"/>
      <c r="BV37" s="540"/>
      <c r="BW37" s="540"/>
      <c r="BX37" s="540"/>
      <c r="BY37" s="540"/>
      <c r="BZ37" s="540"/>
      <c r="CA37" s="540"/>
      <c r="CB37" s="540"/>
      <c r="CC37" s="540"/>
      <c r="CD37" s="540"/>
      <c r="CE37" s="540"/>
      <c r="CF37" s="540"/>
      <c r="CG37" s="540"/>
      <c r="CH37" s="540"/>
      <c r="CI37" s="540"/>
      <c r="CJ37" s="540"/>
      <c r="CK37" s="540"/>
      <c r="CL37" s="540"/>
      <c r="CM37" s="540"/>
      <c r="CN37" s="540"/>
      <c r="CO37" s="540"/>
      <c r="CP37" s="540"/>
      <c r="CQ37" s="540"/>
      <c r="CR37" s="540"/>
      <c r="CS37" s="540"/>
      <c r="CT37" s="540"/>
      <c r="CU37" s="540"/>
      <c r="CV37" s="540"/>
      <c r="CW37" s="540"/>
      <c r="CX37" s="540"/>
      <c r="CY37" s="540"/>
      <c r="CZ37" s="540"/>
      <c r="DA37" s="540"/>
      <c r="DB37" s="540"/>
      <c r="DC37" s="540"/>
      <c r="DD37" s="540"/>
      <c r="DE37" s="540"/>
      <c r="DF37" s="540"/>
      <c r="DG37" s="540"/>
      <c r="DH37" s="540"/>
      <c r="DI37" s="540"/>
      <c r="DJ37" s="540"/>
      <c r="DK37" s="540"/>
      <c r="DL37" s="540"/>
      <c r="DM37" s="540"/>
      <c r="DN37" s="540"/>
      <c r="DO37" s="540"/>
      <c r="DP37" s="540"/>
      <c r="DQ37" s="540"/>
      <c r="DR37" s="540"/>
      <c r="DS37" s="540"/>
      <c r="DT37" s="540"/>
      <c r="DU37" s="540"/>
      <c r="DV37" s="540"/>
      <c r="DW37" s="540"/>
      <c r="DX37" s="540"/>
      <c r="DY37" s="540"/>
      <c r="DZ37" s="540"/>
      <c r="EA37" s="540"/>
      <c r="EB37" s="540"/>
      <c r="EC37" s="540"/>
      <c r="ED37" s="540"/>
      <c r="EE37" s="540"/>
      <c r="EF37" s="540"/>
      <c r="EG37" s="540"/>
      <c r="EH37" s="540"/>
      <c r="EI37" s="540"/>
      <c r="EJ37" s="540"/>
      <c r="EK37" s="540"/>
      <c r="EL37" s="540"/>
      <c r="EM37" s="540"/>
      <c r="EN37" s="540"/>
      <c r="EO37" s="540"/>
      <c r="EP37" s="540"/>
      <c r="EQ37" s="540"/>
      <c r="ER37" s="540"/>
      <c r="ES37" s="540"/>
      <c r="ET37" s="540"/>
      <c r="EU37" s="540"/>
      <c r="EV37" s="540"/>
      <c r="EW37" s="540"/>
      <c r="EX37" s="540"/>
      <c r="EY37" s="540"/>
      <c r="EZ37" s="540"/>
      <c r="FA37" s="540"/>
      <c r="FB37" s="540"/>
      <c r="FC37" s="540"/>
      <c r="FD37" s="540"/>
      <c r="FE37" s="540"/>
    </row>
    <row r="38" spans="1:161" s="281" customFormat="1" ht="13" x14ac:dyDescent="0.3">
      <c r="A38" s="70"/>
      <c r="B38" s="71"/>
      <c r="C38" s="81" t="s">
        <v>446</v>
      </c>
      <c r="D38" s="391"/>
      <c r="E38" s="147"/>
      <c r="F38" s="231"/>
      <c r="G38" s="260"/>
      <c r="H38" s="686"/>
      <c r="I38" s="686"/>
      <c r="J38" s="686"/>
      <c r="K38" s="686"/>
      <c r="L38" s="686"/>
      <c r="M38" s="686"/>
      <c r="N38" s="687"/>
      <c r="O38" s="71"/>
      <c r="P38" s="370"/>
      <c r="Q38" s="370"/>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c r="DZ38" s="371"/>
      <c r="EA38" s="371"/>
      <c r="EB38" s="371"/>
      <c r="EC38" s="371"/>
      <c r="ED38" s="371"/>
      <c r="EE38" s="371"/>
      <c r="EF38" s="371"/>
      <c r="EG38" s="371"/>
      <c r="EH38" s="371"/>
      <c r="EI38" s="371"/>
      <c r="EJ38" s="371"/>
      <c r="EK38" s="371"/>
      <c r="EL38" s="371"/>
      <c r="EM38" s="371"/>
      <c r="EN38" s="371"/>
      <c r="EO38" s="371"/>
      <c r="EP38" s="371"/>
      <c r="EQ38" s="371"/>
      <c r="ER38" s="371"/>
      <c r="ES38" s="371"/>
      <c r="ET38" s="371"/>
      <c r="EU38" s="371"/>
      <c r="EV38" s="371"/>
      <c r="EW38" s="371"/>
      <c r="EX38" s="371"/>
      <c r="EY38" s="371"/>
      <c r="EZ38" s="371"/>
      <c r="FA38" s="371"/>
      <c r="FB38" s="371"/>
      <c r="FC38" s="371"/>
      <c r="FD38" s="371"/>
      <c r="FE38" s="371"/>
    </row>
    <row r="39" spans="1:161" s="281" customFormat="1" ht="12.75" customHeight="1" x14ac:dyDescent="0.3">
      <c r="A39" s="70"/>
      <c r="B39" s="71"/>
      <c r="C39" s="137" t="s">
        <v>752</v>
      </c>
      <c r="D39" s="391"/>
      <c r="E39" s="146" t="s">
        <v>51</v>
      </c>
      <c r="F39" s="141" t="s">
        <v>46</v>
      </c>
      <c r="G39" s="263" t="s">
        <v>558</v>
      </c>
      <c r="H39" s="685">
        <v>572</v>
      </c>
      <c r="I39" s="355">
        <v>-9800.5015437062921</v>
      </c>
      <c r="J39" s="355">
        <v>-693.75</v>
      </c>
      <c r="K39" s="355">
        <v>0</v>
      </c>
      <c r="L39" s="355">
        <v>0</v>
      </c>
      <c r="M39" s="355">
        <v>253600</v>
      </c>
      <c r="N39" s="362">
        <v>-1240000</v>
      </c>
      <c r="O39" s="71"/>
      <c r="P39" s="370"/>
      <c r="Q39" s="370"/>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371"/>
      <c r="DZ39" s="371"/>
      <c r="EA39" s="371"/>
      <c r="EB39" s="371"/>
      <c r="EC39" s="371"/>
      <c r="ED39" s="371"/>
      <c r="EE39" s="371"/>
      <c r="EF39" s="371"/>
      <c r="EG39" s="371"/>
      <c r="EH39" s="371"/>
      <c r="EI39" s="371"/>
      <c r="EJ39" s="371"/>
      <c r="EK39" s="371"/>
      <c r="EL39" s="371"/>
      <c r="EM39" s="371"/>
      <c r="EN39" s="371"/>
      <c r="EO39" s="371"/>
      <c r="EP39" s="371"/>
      <c r="EQ39" s="371"/>
      <c r="ER39" s="371"/>
      <c r="ES39" s="371"/>
      <c r="ET39" s="371"/>
      <c r="EU39" s="371"/>
      <c r="EV39" s="371"/>
      <c r="EW39" s="371"/>
      <c r="EX39" s="371"/>
      <c r="EY39" s="371"/>
      <c r="EZ39" s="371"/>
      <c r="FA39" s="371"/>
      <c r="FB39" s="371"/>
      <c r="FC39" s="371"/>
      <c r="FD39" s="371"/>
      <c r="FE39" s="371"/>
    </row>
    <row r="40" spans="1:161" s="281" customFormat="1" ht="12.75" customHeight="1" x14ac:dyDescent="0.3">
      <c r="A40" s="70"/>
      <c r="B40" s="71"/>
      <c r="C40" s="137"/>
      <c r="D40" s="401"/>
      <c r="E40" s="145"/>
      <c r="F40" s="145"/>
      <c r="G40" s="260"/>
      <c r="H40" s="682"/>
      <c r="I40" s="682"/>
      <c r="J40" s="682"/>
      <c r="K40" s="682"/>
      <c r="L40" s="682"/>
      <c r="M40" s="682"/>
      <c r="N40" s="683"/>
      <c r="O40" s="71"/>
      <c r="P40" s="370"/>
      <c r="Q40" s="370"/>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371"/>
      <c r="DZ40" s="371"/>
      <c r="EA40" s="371"/>
      <c r="EB40" s="371"/>
      <c r="EC40" s="371"/>
      <c r="ED40" s="371"/>
      <c r="EE40" s="371"/>
      <c r="EF40" s="371"/>
      <c r="EG40" s="371"/>
      <c r="EH40" s="371"/>
      <c r="EI40" s="371"/>
      <c r="EJ40" s="371"/>
      <c r="EK40" s="371"/>
      <c r="EL40" s="371"/>
      <c r="EM40" s="371"/>
      <c r="EN40" s="371"/>
      <c r="EO40" s="371"/>
      <c r="EP40" s="371"/>
      <c r="EQ40" s="371"/>
      <c r="ER40" s="371"/>
      <c r="ES40" s="371"/>
      <c r="ET40" s="371"/>
      <c r="EU40" s="371"/>
      <c r="EV40" s="371"/>
      <c r="EW40" s="371"/>
      <c r="EX40" s="371"/>
      <c r="EY40" s="371"/>
      <c r="EZ40" s="371"/>
      <c r="FA40" s="371"/>
      <c r="FB40" s="371"/>
      <c r="FC40" s="371"/>
      <c r="FD40" s="371"/>
      <c r="FE40" s="371"/>
    </row>
    <row r="41" spans="1:161" s="281" customFormat="1" ht="12.75" customHeight="1" x14ac:dyDescent="0.3">
      <c r="A41" s="70"/>
      <c r="B41" s="71"/>
      <c r="C41" s="241" t="s">
        <v>753</v>
      </c>
      <c r="D41" s="402"/>
      <c r="E41" s="131" t="s">
        <v>154</v>
      </c>
      <c r="F41" s="131" t="s">
        <v>461</v>
      </c>
      <c r="G41" s="335" t="s">
        <v>559</v>
      </c>
      <c r="H41" s="711">
        <v>971</v>
      </c>
      <c r="I41" s="360">
        <v>343329.48071551998</v>
      </c>
      <c r="J41" s="360">
        <v>2639.5</v>
      </c>
      <c r="K41" s="360">
        <v>28846</v>
      </c>
      <c r="L41" s="360">
        <v>185829.60649999999</v>
      </c>
      <c r="M41" s="360">
        <v>18356000</v>
      </c>
      <c r="N41" s="712">
        <v>-3201000</v>
      </c>
      <c r="O41" s="71"/>
      <c r="P41" s="375" t="e">
        <f>IF(AND(P27="",#REF!="",H32="",H37="",#REF!="",#REF!="",#REF!="",#REF!="",#REF!=""),"",H41)</f>
        <v>#REF!</v>
      </c>
      <c r="Q41" s="375" t="e">
        <f>IF(AND(Q27="",#REF!="",N32="",N37="",#REF!="",#REF!="",#REF!="",#REF!="",#REF!=""),"",N41)</f>
        <v>#REF!</v>
      </c>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371"/>
      <c r="DZ41" s="371"/>
      <c r="EA41" s="371"/>
      <c r="EB41" s="371"/>
      <c r="EC41" s="371"/>
      <c r="ED41" s="371"/>
      <c r="EE41" s="371"/>
      <c r="EF41" s="371"/>
      <c r="EG41" s="371"/>
      <c r="EH41" s="371"/>
      <c r="EI41" s="371"/>
      <c r="EJ41" s="371"/>
      <c r="EK41" s="371"/>
      <c r="EL41" s="371"/>
      <c r="EM41" s="371"/>
      <c r="EN41" s="371"/>
      <c r="EO41" s="371"/>
      <c r="EP41" s="371"/>
      <c r="EQ41" s="371"/>
      <c r="ER41" s="371"/>
      <c r="ES41" s="371"/>
      <c r="ET41" s="371"/>
      <c r="EU41" s="371"/>
      <c r="EV41" s="371"/>
      <c r="EW41" s="371"/>
      <c r="EX41" s="371"/>
      <c r="EY41" s="371"/>
      <c r="EZ41" s="371"/>
      <c r="FA41" s="371"/>
      <c r="FB41" s="371"/>
      <c r="FC41" s="371"/>
      <c r="FD41" s="371"/>
      <c r="FE41" s="371"/>
    </row>
    <row r="42" spans="1:161" s="281" customFormat="1" ht="12.75" customHeight="1" x14ac:dyDescent="0.3">
      <c r="A42" s="70"/>
      <c r="B42" s="71"/>
      <c r="C42" s="166"/>
      <c r="D42" s="391"/>
      <c r="E42" s="147"/>
      <c r="F42" s="131"/>
      <c r="G42" s="261"/>
      <c r="H42" s="686"/>
      <c r="I42" s="686"/>
      <c r="J42" s="686"/>
      <c r="K42" s="686"/>
      <c r="L42" s="686"/>
      <c r="M42" s="686"/>
      <c r="N42" s="687"/>
      <c r="O42" s="71"/>
      <c r="P42" s="370"/>
      <c r="Q42" s="370"/>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371"/>
      <c r="DZ42" s="371"/>
      <c r="EA42" s="371"/>
      <c r="EB42" s="371"/>
      <c r="EC42" s="371"/>
      <c r="ED42" s="371"/>
      <c r="EE42" s="371"/>
      <c r="EF42" s="371"/>
      <c r="EG42" s="371"/>
      <c r="EH42" s="371"/>
      <c r="EI42" s="371"/>
      <c r="EJ42" s="371"/>
      <c r="EK42" s="371"/>
      <c r="EL42" s="371"/>
      <c r="EM42" s="371"/>
      <c r="EN42" s="371"/>
      <c r="EO42" s="371"/>
      <c r="EP42" s="371"/>
      <c r="EQ42" s="371"/>
      <c r="ER42" s="371"/>
      <c r="ES42" s="371"/>
      <c r="ET42" s="371"/>
      <c r="EU42" s="371"/>
      <c r="EV42" s="371"/>
      <c r="EW42" s="371"/>
      <c r="EX42" s="371"/>
      <c r="EY42" s="371"/>
      <c r="EZ42" s="371"/>
      <c r="FA42" s="371"/>
      <c r="FB42" s="371"/>
      <c r="FC42" s="371"/>
      <c r="FD42" s="371"/>
      <c r="FE42" s="371"/>
    </row>
    <row r="43" spans="1:161" s="281" customFormat="1" ht="12.75" customHeight="1" x14ac:dyDescent="0.3">
      <c r="A43" s="70"/>
      <c r="B43" s="71"/>
      <c r="C43" s="135" t="s">
        <v>754</v>
      </c>
      <c r="D43" s="403"/>
      <c r="E43" s="117" t="s">
        <v>616</v>
      </c>
      <c r="F43" s="145" t="s">
        <v>461</v>
      </c>
      <c r="G43" s="283">
        <v>27</v>
      </c>
      <c r="H43" s="685">
        <v>969</v>
      </c>
      <c r="I43" s="355">
        <v>95793.030310330243</v>
      </c>
      <c r="J43" s="355">
        <v>988</v>
      </c>
      <c r="K43" s="355">
        <v>7404</v>
      </c>
      <c r="L43" s="355">
        <v>46014</v>
      </c>
      <c r="M43" s="355">
        <v>5591000</v>
      </c>
      <c r="N43" s="362">
        <v>-1065400</v>
      </c>
      <c r="O43" s="71"/>
      <c r="P43" s="370"/>
      <c r="Q43" s="370"/>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c r="EF43" s="371"/>
      <c r="EG43" s="371"/>
      <c r="EH43" s="371"/>
      <c r="EI43" s="371"/>
      <c r="EJ43" s="371"/>
      <c r="EK43" s="371"/>
      <c r="EL43" s="371"/>
      <c r="EM43" s="371"/>
      <c r="EN43" s="371"/>
      <c r="EO43" s="371"/>
      <c r="EP43" s="371"/>
      <c r="EQ43" s="371"/>
      <c r="ER43" s="371"/>
      <c r="ES43" s="371"/>
      <c r="ET43" s="371"/>
      <c r="EU43" s="371"/>
      <c r="EV43" s="371"/>
      <c r="EW43" s="371"/>
      <c r="EX43" s="371"/>
      <c r="EY43" s="371"/>
      <c r="EZ43" s="371"/>
      <c r="FA43" s="371"/>
      <c r="FB43" s="371"/>
      <c r="FC43" s="371"/>
      <c r="FD43" s="371"/>
      <c r="FE43" s="371"/>
    </row>
    <row r="44" spans="1:161" s="281" customFormat="1" ht="12.75" customHeight="1" x14ac:dyDescent="0.3">
      <c r="A44" s="70"/>
      <c r="B44" s="71"/>
      <c r="C44" s="166"/>
      <c r="D44" s="391"/>
      <c r="E44" s="147"/>
      <c r="F44" s="222"/>
      <c r="G44" s="264"/>
      <c r="H44" s="682"/>
      <c r="I44" s="682"/>
      <c r="J44" s="682"/>
      <c r="K44" s="682"/>
      <c r="L44" s="682"/>
      <c r="M44" s="682"/>
      <c r="N44" s="683"/>
      <c r="O44" s="71"/>
      <c r="P44" s="370"/>
      <c r="Q44" s="370"/>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c r="EF44" s="371"/>
      <c r="EG44" s="371"/>
      <c r="EH44" s="371"/>
      <c r="EI44" s="371"/>
      <c r="EJ44" s="371"/>
      <c r="EK44" s="371"/>
      <c r="EL44" s="371"/>
      <c r="EM44" s="371"/>
      <c r="EN44" s="371"/>
      <c r="EO44" s="371"/>
      <c r="EP44" s="371"/>
      <c r="EQ44" s="371"/>
      <c r="ER44" s="371"/>
      <c r="ES44" s="371"/>
      <c r="ET44" s="371"/>
      <c r="EU44" s="371"/>
      <c r="EV44" s="371"/>
      <c r="EW44" s="371"/>
      <c r="EX44" s="371"/>
      <c r="EY44" s="371"/>
      <c r="EZ44" s="371"/>
      <c r="FA44" s="371"/>
      <c r="FB44" s="371"/>
      <c r="FC44" s="371"/>
      <c r="FD44" s="371"/>
      <c r="FE44" s="371"/>
    </row>
    <row r="45" spans="1:161" s="281" customFormat="1" ht="12.75" customHeight="1" x14ac:dyDescent="0.3">
      <c r="A45" s="70"/>
      <c r="B45" s="71"/>
      <c r="C45" s="313" t="s">
        <v>755</v>
      </c>
      <c r="D45" s="404"/>
      <c r="E45" s="131" t="s">
        <v>545</v>
      </c>
      <c r="F45" s="131" t="s">
        <v>461</v>
      </c>
      <c r="G45" s="335" t="s">
        <v>560</v>
      </c>
      <c r="H45" s="711">
        <v>971</v>
      </c>
      <c r="I45" s="360">
        <v>247733.75839759008</v>
      </c>
      <c r="J45" s="360">
        <v>1736.2975000000001</v>
      </c>
      <c r="K45" s="360">
        <v>21352</v>
      </c>
      <c r="L45" s="360">
        <v>141765.56229999999</v>
      </c>
      <c r="M45" s="360">
        <v>14029000</v>
      </c>
      <c r="N45" s="712">
        <v>-3789000</v>
      </c>
      <c r="O45" s="71"/>
      <c r="P45" s="375" t="e">
        <f>IF(AND(H43="",P41=""),"",H45)</f>
        <v>#REF!</v>
      </c>
      <c r="Q45" s="375" t="e">
        <f>IF(AND(N43="",Q41=""),"",N45)</f>
        <v>#REF!</v>
      </c>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371"/>
      <c r="DZ45" s="371"/>
      <c r="EA45" s="371"/>
      <c r="EB45" s="371"/>
      <c r="EC45" s="371"/>
      <c r="ED45" s="371"/>
      <c r="EE45" s="371"/>
      <c r="EF45" s="371"/>
      <c r="EG45" s="371"/>
      <c r="EH45" s="371"/>
      <c r="EI45" s="371"/>
      <c r="EJ45" s="371"/>
      <c r="EK45" s="371"/>
      <c r="EL45" s="371"/>
      <c r="EM45" s="371"/>
      <c r="EN45" s="371"/>
      <c r="EO45" s="371"/>
      <c r="EP45" s="371"/>
      <c r="EQ45" s="371"/>
      <c r="ER45" s="371"/>
      <c r="ES45" s="371"/>
      <c r="ET45" s="371"/>
      <c r="EU45" s="371"/>
      <c r="EV45" s="371"/>
      <c r="EW45" s="371"/>
      <c r="EX45" s="371"/>
      <c r="EY45" s="371"/>
      <c r="EZ45" s="371"/>
      <c r="FA45" s="371"/>
      <c r="FB45" s="371"/>
      <c r="FC45" s="371"/>
      <c r="FD45" s="371"/>
      <c r="FE45" s="371"/>
    </row>
    <row r="46" spans="1:161" s="281" customFormat="1" ht="12.75" customHeight="1" x14ac:dyDescent="0.3">
      <c r="A46" s="70"/>
      <c r="B46" s="71"/>
      <c r="C46" s="166"/>
      <c r="D46" s="391"/>
      <c r="E46" s="147"/>
      <c r="F46" s="222"/>
      <c r="G46" s="261"/>
      <c r="H46" s="686"/>
      <c r="I46" s="686"/>
      <c r="J46" s="686"/>
      <c r="K46" s="686"/>
      <c r="L46" s="686"/>
      <c r="M46" s="686"/>
      <c r="N46" s="687"/>
      <c r="O46" s="71"/>
      <c r="P46" s="370"/>
      <c r="Q46" s="370"/>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371"/>
      <c r="DZ46" s="371"/>
      <c r="EA46" s="371"/>
      <c r="EB46" s="371"/>
      <c r="EC46" s="371"/>
      <c r="ED46" s="371"/>
      <c r="EE46" s="371"/>
      <c r="EF46" s="371"/>
      <c r="EG46" s="371"/>
      <c r="EH46" s="371"/>
      <c r="EI46" s="371"/>
      <c r="EJ46" s="371"/>
      <c r="EK46" s="371"/>
      <c r="EL46" s="371"/>
      <c r="EM46" s="371"/>
      <c r="EN46" s="371"/>
      <c r="EO46" s="371"/>
      <c r="EP46" s="371"/>
      <c r="EQ46" s="371"/>
      <c r="ER46" s="371"/>
      <c r="ES46" s="371"/>
      <c r="ET46" s="371"/>
      <c r="EU46" s="371"/>
      <c r="EV46" s="371"/>
      <c r="EW46" s="371"/>
      <c r="EX46" s="371"/>
      <c r="EY46" s="371"/>
      <c r="EZ46" s="371"/>
      <c r="FA46" s="371"/>
      <c r="FB46" s="371"/>
      <c r="FC46" s="371"/>
      <c r="FD46" s="371"/>
      <c r="FE46" s="371"/>
    </row>
    <row r="47" spans="1:161" s="281" customFormat="1" ht="26" x14ac:dyDescent="0.3">
      <c r="A47" s="70"/>
      <c r="B47" s="71"/>
      <c r="C47" s="133" t="s">
        <v>756</v>
      </c>
      <c r="D47" s="388"/>
      <c r="E47" s="117" t="s">
        <v>505</v>
      </c>
      <c r="F47" s="145" t="s">
        <v>461</v>
      </c>
      <c r="G47" s="283">
        <v>18</v>
      </c>
      <c r="H47" s="685">
        <v>640</v>
      </c>
      <c r="I47" s="355">
        <v>32790.395020468743</v>
      </c>
      <c r="J47" s="355">
        <v>0</v>
      </c>
      <c r="K47" s="355">
        <v>0</v>
      </c>
      <c r="L47" s="355">
        <v>0</v>
      </c>
      <c r="M47" s="355">
        <v>9816000</v>
      </c>
      <c r="N47" s="362">
        <v>-1055000</v>
      </c>
      <c r="O47" s="71"/>
      <c r="P47" s="370"/>
      <c r="Q47" s="370"/>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c r="EF47" s="371"/>
      <c r="EG47" s="371"/>
      <c r="EH47" s="371"/>
      <c r="EI47" s="371"/>
      <c r="EJ47" s="371"/>
      <c r="EK47" s="371"/>
      <c r="EL47" s="371"/>
      <c r="EM47" s="371"/>
      <c r="EN47" s="371"/>
      <c r="EO47" s="371"/>
      <c r="EP47" s="371"/>
      <c r="EQ47" s="371"/>
      <c r="ER47" s="371"/>
      <c r="ES47" s="371"/>
      <c r="ET47" s="371"/>
      <c r="EU47" s="371"/>
      <c r="EV47" s="371"/>
      <c r="EW47" s="371"/>
      <c r="EX47" s="371"/>
      <c r="EY47" s="371"/>
      <c r="EZ47" s="371"/>
      <c r="FA47" s="371"/>
      <c r="FB47" s="371"/>
      <c r="FC47" s="371"/>
      <c r="FD47" s="371"/>
      <c r="FE47" s="371"/>
    </row>
    <row r="48" spans="1:161" s="281" customFormat="1" ht="12.75" customHeight="1" x14ac:dyDescent="0.3">
      <c r="A48" s="70"/>
      <c r="B48" s="71"/>
      <c r="C48" s="166"/>
      <c r="D48" s="391"/>
      <c r="E48" s="147"/>
      <c r="F48" s="222"/>
      <c r="G48" s="265"/>
      <c r="H48" s="682"/>
      <c r="I48" s="682"/>
      <c r="J48" s="682"/>
      <c r="K48" s="682"/>
      <c r="L48" s="682"/>
      <c r="M48" s="682"/>
      <c r="N48" s="683"/>
      <c r="O48" s="71"/>
      <c r="P48" s="370"/>
      <c r="Q48" s="370"/>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1"/>
      <c r="CP48" s="371"/>
      <c r="CQ48" s="371"/>
      <c r="CR48" s="371"/>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1"/>
      <c r="DZ48" s="371"/>
      <c r="EA48" s="371"/>
      <c r="EB48" s="371"/>
      <c r="EC48" s="371"/>
      <c r="ED48" s="371"/>
      <c r="EE48" s="371"/>
      <c r="EF48" s="371"/>
      <c r="EG48" s="371"/>
      <c r="EH48" s="371"/>
      <c r="EI48" s="371"/>
      <c r="EJ48" s="371"/>
      <c r="EK48" s="371"/>
      <c r="EL48" s="371"/>
      <c r="EM48" s="371"/>
      <c r="EN48" s="371"/>
      <c r="EO48" s="371"/>
      <c r="EP48" s="371"/>
      <c r="EQ48" s="371"/>
      <c r="ER48" s="371"/>
      <c r="ES48" s="371"/>
      <c r="ET48" s="371"/>
      <c r="EU48" s="371"/>
      <c r="EV48" s="371"/>
      <c r="EW48" s="371"/>
      <c r="EX48" s="371"/>
      <c r="EY48" s="371"/>
      <c r="EZ48" s="371"/>
      <c r="FA48" s="371"/>
      <c r="FB48" s="371"/>
      <c r="FC48" s="371"/>
      <c r="FD48" s="371"/>
      <c r="FE48" s="371"/>
    </row>
    <row r="49" spans="1:161" s="281" customFormat="1" ht="12.75" customHeight="1" x14ac:dyDescent="0.3">
      <c r="A49" s="70"/>
      <c r="B49" s="71"/>
      <c r="C49" s="241" t="s">
        <v>757</v>
      </c>
      <c r="D49" s="402"/>
      <c r="E49" s="131" t="s">
        <v>624</v>
      </c>
      <c r="F49" s="131" t="s">
        <v>461</v>
      </c>
      <c r="G49" s="335" t="s">
        <v>561</v>
      </c>
      <c r="H49" s="711">
        <v>971</v>
      </c>
      <c r="I49" s="360">
        <v>269346.37715464464</v>
      </c>
      <c r="J49" s="360">
        <v>1736.2975000000001</v>
      </c>
      <c r="K49" s="360">
        <v>21679</v>
      </c>
      <c r="L49" s="360">
        <v>145292.5</v>
      </c>
      <c r="M49" s="360">
        <v>14029000</v>
      </c>
      <c r="N49" s="712">
        <v>-3789000</v>
      </c>
      <c r="O49" s="71"/>
      <c r="P49" s="375" t="e">
        <f>IF(AND(H47="",P45=""),"",H49)</f>
        <v>#REF!</v>
      </c>
      <c r="Q49" s="375" t="e">
        <f>IF(AND(N47="",Q45=""),"",N49)</f>
        <v>#REF!</v>
      </c>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1"/>
      <c r="DZ49" s="371"/>
      <c r="EA49" s="371"/>
      <c r="EB49" s="371"/>
      <c r="EC49" s="371"/>
      <c r="ED49" s="371"/>
      <c r="EE49" s="371"/>
      <c r="EF49" s="371"/>
      <c r="EG49" s="371"/>
      <c r="EH49" s="371"/>
      <c r="EI49" s="371"/>
      <c r="EJ49" s="371"/>
      <c r="EK49" s="371"/>
      <c r="EL49" s="371"/>
      <c r="EM49" s="371"/>
      <c r="EN49" s="371"/>
      <c r="EO49" s="371"/>
      <c r="EP49" s="371"/>
      <c r="EQ49" s="371"/>
      <c r="ER49" s="371"/>
      <c r="ES49" s="371"/>
      <c r="ET49" s="371"/>
      <c r="EU49" s="371"/>
      <c r="EV49" s="371"/>
      <c r="EW49" s="371"/>
      <c r="EX49" s="371"/>
      <c r="EY49" s="371"/>
      <c r="EZ49" s="371"/>
      <c r="FA49" s="371"/>
      <c r="FB49" s="371"/>
      <c r="FC49" s="371"/>
      <c r="FD49" s="371"/>
      <c r="FE49" s="371"/>
    </row>
    <row r="50" spans="1:161" s="281" customFormat="1" ht="12.75" customHeight="1" x14ac:dyDescent="0.3">
      <c r="A50" s="70"/>
      <c r="B50" s="71"/>
      <c r="C50" s="166"/>
      <c r="D50" s="391"/>
      <c r="E50" s="148"/>
      <c r="F50" s="222"/>
      <c r="G50" s="265"/>
      <c r="H50" s="686"/>
      <c r="I50" s="686"/>
      <c r="J50" s="686"/>
      <c r="K50" s="686"/>
      <c r="L50" s="686"/>
      <c r="M50" s="686"/>
      <c r="N50" s="687"/>
      <c r="O50" s="71"/>
      <c r="P50" s="370"/>
      <c r="Q50" s="370"/>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1"/>
      <c r="CP50" s="371"/>
      <c r="CQ50" s="371"/>
      <c r="CR50" s="371"/>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c r="EF50" s="371"/>
      <c r="EG50" s="371"/>
      <c r="EH50" s="371"/>
      <c r="EI50" s="371"/>
      <c r="EJ50" s="371"/>
      <c r="EK50" s="371"/>
      <c r="EL50" s="371"/>
      <c r="EM50" s="371"/>
      <c r="EN50" s="371"/>
      <c r="EO50" s="371"/>
      <c r="EP50" s="371"/>
      <c r="EQ50" s="371"/>
      <c r="ER50" s="371"/>
      <c r="ES50" s="371"/>
      <c r="ET50" s="371"/>
      <c r="EU50" s="371"/>
      <c r="EV50" s="371"/>
      <c r="EW50" s="371"/>
      <c r="EX50" s="371"/>
      <c r="EY50" s="371"/>
      <c r="EZ50" s="371"/>
      <c r="FA50" s="371"/>
      <c r="FB50" s="371"/>
      <c r="FC50" s="371"/>
      <c r="FD50" s="371"/>
      <c r="FE50" s="371"/>
    </row>
    <row r="51" spans="1:161" s="281" customFormat="1" ht="26" x14ac:dyDescent="0.3">
      <c r="A51" s="70"/>
      <c r="B51" s="71"/>
      <c r="C51" s="133" t="s">
        <v>758</v>
      </c>
      <c r="D51" s="388"/>
      <c r="E51" s="197" t="s">
        <v>625</v>
      </c>
      <c r="F51" s="146" t="s">
        <v>461</v>
      </c>
      <c r="G51" s="283">
        <v>29</v>
      </c>
      <c r="H51" s="685">
        <v>877</v>
      </c>
      <c r="I51" s="355">
        <v>30782.349839851762</v>
      </c>
      <c r="J51" s="355">
        <v>0</v>
      </c>
      <c r="K51" s="355">
        <v>103</v>
      </c>
      <c r="L51" s="355">
        <v>4334.183</v>
      </c>
      <c r="M51" s="355">
        <v>4872000</v>
      </c>
      <c r="N51" s="362">
        <v>-542000</v>
      </c>
      <c r="O51" s="71"/>
      <c r="P51" s="370"/>
      <c r="Q51" s="370"/>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c r="EF51" s="371"/>
      <c r="EG51" s="371"/>
      <c r="EH51" s="371"/>
      <c r="EI51" s="371"/>
      <c r="EJ51" s="371"/>
      <c r="EK51" s="371"/>
      <c r="EL51" s="371"/>
      <c r="EM51" s="371"/>
      <c r="EN51" s="371"/>
      <c r="EO51" s="371"/>
      <c r="EP51" s="371"/>
      <c r="EQ51" s="371"/>
      <c r="ER51" s="371"/>
      <c r="ES51" s="371"/>
      <c r="ET51" s="371"/>
      <c r="EU51" s="371"/>
      <c r="EV51" s="371"/>
      <c r="EW51" s="371"/>
      <c r="EX51" s="371"/>
      <c r="EY51" s="371"/>
      <c r="EZ51" s="371"/>
      <c r="FA51" s="371"/>
      <c r="FB51" s="371"/>
      <c r="FC51" s="371"/>
      <c r="FD51" s="371"/>
      <c r="FE51" s="371"/>
    </row>
    <row r="52" spans="1:161" s="281" customFormat="1" ht="13" x14ac:dyDescent="0.3">
      <c r="A52" s="70"/>
      <c r="B52" s="71"/>
      <c r="C52" s="166"/>
      <c r="D52" s="391"/>
      <c r="E52" s="148"/>
      <c r="F52" s="222"/>
      <c r="G52" s="266"/>
      <c r="H52" s="682"/>
      <c r="I52" s="682"/>
      <c r="J52" s="682"/>
      <c r="K52" s="682"/>
      <c r="L52" s="682"/>
      <c r="M52" s="682"/>
      <c r="N52" s="683"/>
      <c r="O52" s="71"/>
      <c r="P52" s="370"/>
      <c r="Q52" s="370"/>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c r="BW52" s="371"/>
      <c r="BX52" s="371"/>
      <c r="BY52" s="371"/>
      <c r="BZ52" s="371"/>
      <c r="CA52" s="371"/>
      <c r="CB52" s="371"/>
      <c r="CC52" s="371"/>
      <c r="CD52" s="371"/>
      <c r="CE52" s="371"/>
      <c r="CF52" s="371"/>
      <c r="CG52" s="371"/>
      <c r="CH52" s="371"/>
      <c r="CI52" s="371"/>
      <c r="CJ52" s="371"/>
      <c r="CK52" s="371"/>
      <c r="CL52" s="371"/>
      <c r="CM52" s="371"/>
      <c r="CN52" s="371"/>
      <c r="CO52" s="371"/>
      <c r="CP52" s="371"/>
      <c r="CQ52" s="371"/>
      <c r="CR52" s="371"/>
      <c r="CS52" s="371"/>
      <c r="CT52" s="371"/>
      <c r="CU52" s="371"/>
      <c r="CV52" s="371"/>
      <c r="CW52" s="371"/>
      <c r="CX52" s="371"/>
      <c r="CY52" s="371"/>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c r="EF52" s="371"/>
      <c r="EG52" s="371"/>
      <c r="EH52" s="371"/>
      <c r="EI52" s="371"/>
      <c r="EJ52" s="371"/>
      <c r="EK52" s="371"/>
      <c r="EL52" s="371"/>
      <c r="EM52" s="371"/>
      <c r="EN52" s="371"/>
      <c r="EO52" s="371"/>
      <c r="EP52" s="371"/>
      <c r="EQ52" s="371"/>
      <c r="ER52" s="371"/>
      <c r="ES52" s="371"/>
      <c r="ET52" s="371"/>
      <c r="EU52" s="371"/>
      <c r="EV52" s="371"/>
      <c r="EW52" s="371"/>
      <c r="EX52" s="371"/>
      <c r="EY52" s="371"/>
      <c r="EZ52" s="371"/>
      <c r="FA52" s="371"/>
      <c r="FB52" s="371"/>
      <c r="FC52" s="371"/>
      <c r="FD52" s="371"/>
      <c r="FE52" s="371"/>
    </row>
    <row r="53" spans="1:161" s="381" customFormat="1" ht="13.5" thickBot="1" x14ac:dyDescent="0.35">
      <c r="A53" s="111"/>
      <c r="B53" s="112"/>
      <c r="C53" s="242" t="s">
        <v>759</v>
      </c>
      <c r="D53" s="395"/>
      <c r="E53" s="131" t="s">
        <v>626</v>
      </c>
      <c r="F53" s="131" t="s">
        <v>461</v>
      </c>
      <c r="G53" s="463" t="s">
        <v>562</v>
      </c>
      <c r="H53" s="711">
        <v>971</v>
      </c>
      <c r="I53" s="360">
        <v>241543.98703152424</v>
      </c>
      <c r="J53" s="360">
        <v>1495</v>
      </c>
      <c r="K53" s="360">
        <v>20852</v>
      </c>
      <c r="L53" s="360">
        <v>135942.91509999998</v>
      </c>
      <c r="M53" s="360">
        <v>13346000</v>
      </c>
      <c r="N53" s="712">
        <v>-3816000</v>
      </c>
      <c r="O53" s="112"/>
      <c r="P53" s="375" t="e">
        <f>IF(AND(H51="",P49=""),"",H53)</f>
        <v>#REF!</v>
      </c>
      <c r="Q53" s="375" t="e">
        <f>IF(AND(N51="",Q49=""),"",N53)</f>
        <v>#REF!</v>
      </c>
    </row>
    <row r="54" spans="1:161" s="381" customFormat="1" ht="13" x14ac:dyDescent="0.3">
      <c r="A54" s="111"/>
      <c r="B54" s="112"/>
      <c r="C54" s="129"/>
      <c r="D54" s="395"/>
      <c r="E54" s="130"/>
      <c r="F54" s="232"/>
      <c r="G54" s="267"/>
      <c r="H54" s="275"/>
      <c r="I54" s="275"/>
      <c r="J54" s="275"/>
      <c r="K54" s="275"/>
      <c r="L54" s="275"/>
      <c r="M54" s="275"/>
      <c r="N54" s="275"/>
      <c r="O54" s="112"/>
      <c r="P54" s="382"/>
      <c r="Q54" s="382"/>
    </row>
    <row r="55" spans="1:161" ht="13.5" thickBot="1" x14ac:dyDescent="0.35">
      <c r="A55" s="70"/>
      <c r="B55" s="71"/>
      <c r="C55" s="149" t="s">
        <v>456</v>
      </c>
      <c r="D55" s="405"/>
      <c r="E55" s="117" t="s">
        <v>155</v>
      </c>
      <c r="F55" s="145"/>
      <c r="G55" s="268"/>
      <c r="H55" s="713"/>
      <c r="I55" s="713"/>
      <c r="J55" s="713"/>
      <c r="K55" s="713"/>
      <c r="L55" s="713"/>
      <c r="M55" s="713"/>
      <c r="N55" s="713"/>
      <c r="O55" s="71"/>
    </row>
    <row r="56" spans="1:161" ht="13" x14ac:dyDescent="0.3">
      <c r="A56" s="70"/>
      <c r="B56" s="71"/>
      <c r="C56" s="137" t="s">
        <v>446</v>
      </c>
      <c r="D56" s="401"/>
      <c r="E56" s="117"/>
      <c r="F56" s="145"/>
      <c r="G56" s="258"/>
      <c r="H56" s="688"/>
      <c r="I56" s="688"/>
      <c r="J56" s="688"/>
      <c r="K56" s="688"/>
      <c r="L56" s="688"/>
      <c r="M56" s="688"/>
      <c r="N56" s="689"/>
      <c r="O56" s="71"/>
    </row>
    <row r="57" spans="1:161" ht="13" x14ac:dyDescent="0.3">
      <c r="A57" s="70"/>
      <c r="B57" s="71"/>
      <c r="C57" s="91" t="s">
        <v>722</v>
      </c>
      <c r="D57" s="458"/>
      <c r="E57" s="117" t="s">
        <v>627</v>
      </c>
      <c r="F57" s="145" t="s">
        <v>461</v>
      </c>
      <c r="G57" s="265">
        <v>222</v>
      </c>
      <c r="H57" s="685">
        <v>967</v>
      </c>
      <c r="I57" s="355">
        <v>893539.00108450884</v>
      </c>
      <c r="J57" s="355">
        <v>28278</v>
      </c>
      <c r="K57" s="355">
        <v>104625.1</v>
      </c>
      <c r="L57" s="355">
        <v>474054.5</v>
      </c>
      <c r="M57" s="355">
        <v>42913000</v>
      </c>
      <c r="N57" s="362">
        <v>0</v>
      </c>
      <c r="O57" s="71"/>
      <c r="P57" s="373" t="e">
        <f>IF(AND(#REF!=0,#REF!=0,#REF!=0,#REF!=0),"",H57)</f>
        <v>#REF!</v>
      </c>
      <c r="Q57" s="373" t="e">
        <f>IF(AND(#REF!=0,#REF!=0,#REF!=0,#REF!=0),"",N57)</f>
        <v>#REF!</v>
      </c>
    </row>
    <row r="58" spans="1:161" ht="13" x14ac:dyDescent="0.3">
      <c r="A58" s="70"/>
      <c r="B58" s="71"/>
      <c r="C58" s="137"/>
      <c r="D58" s="401"/>
      <c r="E58" s="145"/>
      <c r="F58" s="132"/>
      <c r="G58" s="569"/>
      <c r="H58" s="686"/>
      <c r="I58" s="686"/>
      <c r="J58" s="686"/>
      <c r="K58" s="686"/>
      <c r="L58" s="686"/>
      <c r="M58" s="686"/>
      <c r="N58" s="687"/>
      <c r="O58" s="71"/>
    </row>
    <row r="59" spans="1:161" ht="13" x14ac:dyDescent="0.3">
      <c r="A59" s="70"/>
      <c r="B59" s="71"/>
      <c r="C59" s="80" t="s">
        <v>458</v>
      </c>
      <c r="D59" s="406" t="s">
        <v>26</v>
      </c>
      <c r="E59" s="383" t="s">
        <v>620</v>
      </c>
      <c r="F59" s="113" t="s">
        <v>461</v>
      </c>
      <c r="G59" s="283">
        <v>223</v>
      </c>
      <c r="H59" s="685">
        <v>971</v>
      </c>
      <c r="I59" s="355">
        <v>379845.30523928948</v>
      </c>
      <c r="J59" s="355">
        <v>6352</v>
      </c>
      <c r="K59" s="355">
        <v>27693</v>
      </c>
      <c r="L59" s="355">
        <v>156485</v>
      </c>
      <c r="M59" s="355">
        <v>24406000</v>
      </c>
      <c r="N59" s="362">
        <v>0</v>
      </c>
      <c r="O59" s="71"/>
    </row>
    <row r="60" spans="1:161" x14ac:dyDescent="0.25">
      <c r="A60" s="70"/>
      <c r="B60" s="71"/>
      <c r="C60" s="151"/>
      <c r="D60" s="407"/>
      <c r="E60" s="103"/>
      <c r="F60" s="72"/>
      <c r="G60" s="690"/>
      <c r="H60" s="686"/>
      <c r="I60" s="686"/>
      <c r="J60" s="686"/>
      <c r="K60" s="686"/>
      <c r="L60" s="686"/>
      <c r="M60" s="686"/>
      <c r="N60" s="687"/>
      <c r="O60" s="71"/>
    </row>
    <row r="61" spans="1:161" ht="13" x14ac:dyDescent="0.3">
      <c r="A61" s="70"/>
      <c r="B61" s="71"/>
      <c r="C61" s="80" t="s">
        <v>664</v>
      </c>
      <c r="D61" s="408" t="s">
        <v>26</v>
      </c>
      <c r="E61" s="154" t="s">
        <v>609</v>
      </c>
      <c r="F61" s="113" t="s">
        <v>461</v>
      </c>
      <c r="G61" s="512">
        <v>224</v>
      </c>
      <c r="H61" s="685">
        <v>684</v>
      </c>
      <c r="I61" s="355">
        <v>82001.695087660803</v>
      </c>
      <c r="J61" s="355">
        <v>294.5</v>
      </c>
      <c r="K61" s="355">
        <v>2746.5</v>
      </c>
      <c r="L61" s="355">
        <v>18648.75</v>
      </c>
      <c r="M61" s="355">
        <v>5623000</v>
      </c>
      <c r="N61" s="362">
        <v>0</v>
      </c>
      <c r="O61" s="71"/>
    </row>
    <row r="62" spans="1:161" x14ac:dyDescent="0.25">
      <c r="A62" s="70"/>
      <c r="B62" s="71"/>
      <c r="C62" s="138" t="s">
        <v>459</v>
      </c>
      <c r="D62" s="409"/>
      <c r="E62" s="384" t="s">
        <v>549</v>
      </c>
      <c r="F62" s="150" t="s">
        <v>461</v>
      </c>
      <c r="G62" s="262">
        <v>2242</v>
      </c>
      <c r="H62" s="685">
        <v>796</v>
      </c>
      <c r="I62" s="355">
        <v>7517.8040201005024</v>
      </c>
      <c r="J62" s="355">
        <v>0</v>
      </c>
      <c r="K62" s="355">
        <v>0</v>
      </c>
      <c r="L62" s="355">
        <v>0</v>
      </c>
      <c r="M62" s="355">
        <v>2293500</v>
      </c>
      <c r="N62" s="362">
        <v>0</v>
      </c>
      <c r="O62" s="71"/>
    </row>
    <row r="63" spans="1:161" s="386" customFormat="1" x14ac:dyDescent="0.25">
      <c r="A63" s="244"/>
      <c r="B63" s="245"/>
      <c r="C63" s="256"/>
      <c r="D63" s="410"/>
      <c r="E63" s="385"/>
      <c r="F63" s="246"/>
      <c r="G63" s="691"/>
      <c r="H63" s="686"/>
      <c r="I63" s="686"/>
      <c r="J63" s="686"/>
      <c r="K63" s="686"/>
      <c r="L63" s="686"/>
      <c r="M63" s="686"/>
      <c r="N63" s="687"/>
      <c r="O63" s="245"/>
    </row>
    <row r="64" spans="1:161" s="376" customFormat="1" ht="12.75" customHeight="1" x14ac:dyDescent="0.3">
      <c r="A64" s="80"/>
      <c r="B64" s="82"/>
      <c r="C64" s="80" t="s">
        <v>717</v>
      </c>
      <c r="D64" s="411"/>
      <c r="E64" s="460" t="s">
        <v>657</v>
      </c>
      <c r="F64" s="460" t="s">
        <v>461</v>
      </c>
      <c r="G64" s="512" t="s">
        <v>659</v>
      </c>
      <c r="H64" s="685">
        <v>495</v>
      </c>
      <c r="I64" s="355">
        <v>2184.9207472727271</v>
      </c>
      <c r="J64" s="355">
        <v>-55</v>
      </c>
      <c r="K64" s="355">
        <v>0</v>
      </c>
      <c r="L64" s="355">
        <v>1755</v>
      </c>
      <c r="M64" s="355">
        <v>558324</v>
      </c>
      <c r="N64" s="362">
        <v>-927000</v>
      </c>
      <c r="O64" s="82"/>
    </row>
    <row r="65" spans="1:17" s="376" customFormat="1" ht="12.75" customHeight="1" x14ac:dyDescent="0.3">
      <c r="A65" s="80"/>
      <c r="B65" s="82"/>
      <c r="C65" s="314"/>
      <c r="D65" s="411"/>
      <c r="E65" s="505"/>
      <c r="F65" s="460"/>
      <c r="G65" s="692"/>
      <c r="H65" s="686"/>
      <c r="I65" s="686"/>
      <c r="J65" s="686"/>
      <c r="K65" s="686"/>
      <c r="L65" s="686"/>
      <c r="M65" s="686"/>
      <c r="N65" s="687"/>
      <c r="O65" s="82"/>
    </row>
    <row r="66" spans="1:17" s="376" customFormat="1" ht="12.75" customHeight="1" x14ac:dyDescent="0.3">
      <c r="A66" s="80"/>
      <c r="B66" s="82"/>
      <c r="C66" s="80" t="s">
        <v>718</v>
      </c>
      <c r="D66" s="411"/>
      <c r="E66" s="143" t="s">
        <v>629</v>
      </c>
      <c r="F66" s="460" t="s">
        <v>461</v>
      </c>
      <c r="G66" s="513" t="s">
        <v>660</v>
      </c>
      <c r="H66" s="685">
        <v>399</v>
      </c>
      <c r="I66" s="355">
        <v>45815.521626566406</v>
      </c>
      <c r="J66" s="355">
        <v>0</v>
      </c>
      <c r="K66" s="355">
        <v>720</v>
      </c>
      <c r="L66" s="355">
        <v>7365</v>
      </c>
      <c r="M66" s="355">
        <v>2418000</v>
      </c>
      <c r="N66" s="362">
        <v>0</v>
      </c>
      <c r="O66" s="82"/>
    </row>
    <row r="67" spans="1:17" s="376" customFormat="1" ht="12.75" customHeight="1" x14ac:dyDescent="0.3">
      <c r="A67" s="80"/>
      <c r="B67" s="82"/>
      <c r="C67" s="80"/>
      <c r="D67" s="411"/>
      <c r="E67" s="505"/>
      <c r="F67" s="460"/>
      <c r="G67" s="693"/>
      <c r="H67" s="686"/>
      <c r="I67" s="686"/>
      <c r="J67" s="686"/>
      <c r="K67" s="686"/>
      <c r="L67" s="686"/>
      <c r="M67" s="686"/>
      <c r="N67" s="687"/>
      <c r="O67" s="82"/>
    </row>
    <row r="68" spans="1:17" s="376" customFormat="1" ht="12.75" customHeight="1" x14ac:dyDescent="0.3">
      <c r="A68" s="80"/>
      <c r="B68" s="82"/>
      <c r="C68" s="80" t="s">
        <v>719</v>
      </c>
      <c r="D68" s="411" t="s">
        <v>26</v>
      </c>
      <c r="E68" s="460" t="s">
        <v>630</v>
      </c>
      <c r="F68" s="460" t="s">
        <v>461</v>
      </c>
      <c r="G68" s="512" t="s">
        <v>661</v>
      </c>
      <c r="H68" s="685">
        <v>842</v>
      </c>
      <c r="I68" s="355">
        <v>2492478.7432072433</v>
      </c>
      <c r="J68" s="355">
        <v>23727.75</v>
      </c>
      <c r="K68" s="355">
        <v>149152</v>
      </c>
      <c r="L68" s="355">
        <v>853667.5</v>
      </c>
      <c r="M68" s="355">
        <v>192000000</v>
      </c>
      <c r="N68" s="362">
        <v>0</v>
      </c>
      <c r="O68" s="82"/>
    </row>
    <row r="69" spans="1:17" ht="13" x14ac:dyDescent="0.3">
      <c r="A69" s="70"/>
      <c r="B69" s="71"/>
      <c r="C69" s="80"/>
      <c r="D69" s="412"/>
      <c r="E69" s="73"/>
      <c r="F69" s="71"/>
      <c r="G69" s="693"/>
      <c r="H69" s="686"/>
      <c r="I69" s="686"/>
      <c r="J69" s="686"/>
      <c r="K69" s="686"/>
      <c r="L69" s="686"/>
      <c r="M69" s="686"/>
      <c r="N69" s="687"/>
      <c r="O69" s="71"/>
    </row>
    <row r="70" spans="1:17" ht="13.5" thickBot="1" x14ac:dyDescent="0.35">
      <c r="A70" s="70"/>
      <c r="B70" s="71"/>
      <c r="C70" s="80" t="s">
        <v>720</v>
      </c>
      <c r="D70" s="412"/>
      <c r="E70" s="506" t="s">
        <v>453</v>
      </c>
      <c r="F70" s="86" t="s">
        <v>461</v>
      </c>
      <c r="G70" s="514" t="s">
        <v>662</v>
      </c>
      <c r="H70" s="694">
        <v>480</v>
      </c>
      <c r="I70" s="695">
        <v>149308.55631181251</v>
      </c>
      <c r="J70" s="695">
        <v>0</v>
      </c>
      <c r="K70" s="695">
        <v>0</v>
      </c>
      <c r="L70" s="695">
        <v>17571.5</v>
      </c>
      <c r="M70" s="695">
        <v>6586000</v>
      </c>
      <c r="N70" s="696">
        <v>0</v>
      </c>
      <c r="O70" s="71"/>
    </row>
    <row r="71" spans="1:17" ht="13" x14ac:dyDescent="0.3">
      <c r="A71" s="70"/>
      <c r="B71" s="71"/>
      <c r="C71" s="82"/>
      <c r="D71" s="412"/>
      <c r="E71" s="506"/>
      <c r="F71" s="86"/>
      <c r="G71" s="268"/>
      <c r="H71" s="387"/>
      <c r="I71" s="387"/>
      <c r="J71" s="387"/>
      <c r="K71" s="387"/>
      <c r="L71" s="387"/>
      <c r="M71" s="387"/>
      <c r="N71" s="387"/>
      <c r="O71" s="71"/>
    </row>
    <row r="72" spans="1:17" s="528" customFormat="1" ht="15.75" customHeight="1" x14ac:dyDescent="0.3">
      <c r="A72" s="70"/>
      <c r="B72" s="70"/>
      <c r="C72" s="70"/>
      <c r="D72" s="70"/>
      <c r="E72" s="506"/>
      <c r="F72" s="86"/>
      <c r="G72" s="268"/>
      <c r="H72" s="526"/>
      <c r="I72" s="526"/>
      <c r="J72" s="526"/>
      <c r="K72" s="526"/>
      <c r="L72" s="526"/>
      <c r="M72" s="526"/>
      <c r="N72" s="526"/>
      <c r="O72" s="245"/>
      <c r="P72" s="527"/>
      <c r="Q72" s="527"/>
    </row>
    <row r="73" spans="1:17" ht="13" x14ac:dyDescent="0.3">
      <c r="A73" s="70"/>
      <c r="B73" s="70"/>
      <c r="C73" s="244"/>
      <c r="D73" s="244"/>
      <c r="E73" s="471"/>
      <c r="F73" s="245"/>
      <c r="G73" s="543"/>
      <c r="H73" s="387"/>
      <c r="I73" s="387"/>
      <c r="J73" s="387"/>
      <c r="K73" s="387"/>
      <c r="L73" s="387"/>
      <c r="M73" s="387"/>
      <c r="N73" s="387"/>
      <c r="O73" s="71"/>
    </row>
    <row r="74" spans="1:17" ht="13.5" thickBot="1" x14ac:dyDescent="0.35">
      <c r="A74" s="70"/>
      <c r="B74" s="71"/>
      <c r="C74" s="95"/>
      <c r="D74" s="73"/>
      <c r="E74" s="132"/>
      <c r="F74" s="155"/>
      <c r="G74" s="269"/>
      <c r="H74" s="387"/>
      <c r="I74" s="387"/>
      <c r="J74" s="387"/>
      <c r="K74" s="387"/>
      <c r="L74" s="387"/>
      <c r="M74" s="387"/>
      <c r="N74" s="387"/>
      <c r="O74" s="71"/>
    </row>
    <row r="75" spans="1:17" ht="13.5" thickTop="1" thickBot="1" x14ac:dyDescent="0.3">
      <c r="A75" s="70"/>
      <c r="B75" s="71"/>
      <c r="C75" s="95"/>
      <c r="D75" s="73"/>
      <c r="E75" s="877" t="s">
        <v>52</v>
      </c>
      <c r="F75" s="878"/>
      <c r="G75" s="166"/>
      <c r="H75" s="879" t="s">
        <v>53</v>
      </c>
      <c r="I75" s="880"/>
      <c r="J75" s="880"/>
      <c r="K75" s="880"/>
      <c r="L75" s="880"/>
      <c r="M75" s="880"/>
      <c r="N75" s="881"/>
      <c r="O75" s="71"/>
    </row>
    <row r="76" spans="1:17" s="287" customFormat="1" ht="12.75" customHeight="1" thickTop="1" x14ac:dyDescent="0.25">
      <c r="A76" s="70"/>
      <c r="B76" s="71"/>
      <c r="C76" s="71"/>
      <c r="D76" s="73"/>
      <c r="E76" s="73"/>
      <c r="F76" s="71"/>
      <c r="G76" s="166"/>
      <c r="H76" s="166"/>
      <c r="I76" s="166"/>
      <c r="J76" s="166"/>
      <c r="K76" s="166"/>
      <c r="L76" s="166"/>
      <c r="M76" s="166"/>
      <c r="N76" s="166"/>
      <c r="O76" s="71"/>
    </row>
    <row r="77" spans="1:17" hidden="1" x14ac:dyDescent="0.25"/>
    <row r="78" spans="1:17" hidden="1" x14ac:dyDescent="0.25"/>
    <row r="79" spans="1:17" hidden="1" x14ac:dyDescent="0.25"/>
    <row r="80" spans="1:17" hidden="1" x14ac:dyDescent="0.25"/>
    <row r="81" spans="3:4" hidden="1" x14ac:dyDescent="0.25"/>
    <row r="82" spans="3:4" hidden="1" x14ac:dyDescent="0.25">
      <c r="C82" s="32" t="s">
        <v>25</v>
      </c>
      <c r="D82" s="6"/>
    </row>
    <row r="83" spans="3:4" hidden="1" x14ac:dyDescent="0.25">
      <c r="C83" s="32" t="s">
        <v>454</v>
      </c>
      <c r="D83" s="9"/>
    </row>
    <row r="84" spans="3:4" hidden="1" x14ac:dyDescent="0.25">
      <c r="C84" s="27" t="s">
        <v>153</v>
      </c>
      <c r="D84" s="25"/>
    </row>
    <row r="85" spans="3:4" hidden="1" x14ac:dyDescent="0.25">
      <c r="C85" s="33" t="s">
        <v>457</v>
      </c>
      <c r="D85" s="34"/>
    </row>
    <row r="86" spans="3:4" hidden="1" x14ac:dyDescent="0.25"/>
    <row r="87" spans="3:4" hidden="1" x14ac:dyDescent="0.25"/>
    <row r="88" spans="3:4" hidden="1" x14ac:dyDescent="0.25"/>
    <row r="89" spans="3:4" hidden="1" x14ac:dyDescent="0.25"/>
    <row r="90" spans="3:4" hidden="1" x14ac:dyDescent="0.25"/>
    <row r="91" spans="3:4" hidden="1" x14ac:dyDescent="0.25"/>
    <row r="92" spans="3:4" hidden="1" x14ac:dyDescent="0.25"/>
    <row r="93" spans="3:4" hidden="1" x14ac:dyDescent="0.25"/>
    <row r="94" spans="3:4" hidden="1" x14ac:dyDescent="0.25"/>
    <row r="95" spans="3:4" hidden="1" x14ac:dyDescent="0.25"/>
    <row r="96" spans="3: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t="6.75" hidden="1" customHeight="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spans="3:14" hidden="1" x14ac:dyDescent="0.25"/>
    <row r="274" spans="3:14" hidden="1" x14ac:dyDescent="0.25"/>
    <row r="275" spans="3:14" hidden="1" x14ac:dyDescent="0.25"/>
    <row r="276" spans="3:14" hidden="1" x14ac:dyDescent="0.25"/>
    <row r="277" spans="3:14" hidden="1" x14ac:dyDescent="0.25"/>
    <row r="278" spans="3:14" hidden="1" x14ac:dyDescent="0.25"/>
    <row r="279" spans="3:14" hidden="1" x14ac:dyDescent="0.25"/>
    <row r="280" spans="3:14" hidden="1" x14ac:dyDescent="0.25"/>
    <row r="281" spans="3:14" hidden="1" x14ac:dyDescent="0.25"/>
    <row r="282" spans="3:14" hidden="1" x14ac:dyDescent="0.25"/>
    <row r="283" spans="3:14" hidden="1" x14ac:dyDescent="0.25"/>
    <row r="284" spans="3:14" hidden="1" x14ac:dyDescent="0.25">
      <c r="C284" s="166"/>
      <c r="D284" s="458"/>
      <c r="E284" s="458"/>
      <c r="F284" s="166"/>
      <c r="G284" s="166"/>
      <c r="H284" s="166"/>
      <c r="I284" s="166"/>
      <c r="J284" s="166"/>
      <c r="K284" s="166"/>
      <c r="L284" s="166"/>
      <c r="M284" s="166"/>
      <c r="N284" s="166"/>
    </row>
    <row r="285" spans="3:14" hidden="1" x14ac:dyDescent="0.25">
      <c r="C285" s="166"/>
      <c r="D285" s="458"/>
      <c r="E285" s="458"/>
      <c r="F285" s="166"/>
      <c r="G285" s="166"/>
      <c r="H285" s="166"/>
      <c r="I285" s="166"/>
      <c r="J285" s="166"/>
      <c r="K285" s="166"/>
      <c r="L285" s="166"/>
      <c r="M285" s="166"/>
      <c r="N285" s="166"/>
    </row>
    <row r="286" spans="3:14" hidden="1" x14ac:dyDescent="0.25">
      <c r="C286" s="166"/>
      <c r="D286" s="458"/>
      <c r="E286" s="458"/>
      <c r="F286" s="166"/>
      <c r="G286" s="166"/>
      <c r="H286" s="166"/>
      <c r="I286" s="166"/>
      <c r="J286" s="166"/>
      <c r="K286" s="166"/>
      <c r="L286" s="166"/>
      <c r="M286" s="166"/>
      <c r="N286" s="166"/>
    </row>
    <row r="287" spans="3:14" hidden="1" x14ac:dyDescent="0.25">
      <c r="C287" s="166"/>
      <c r="D287" s="458"/>
      <c r="E287" s="458"/>
      <c r="F287" s="166"/>
      <c r="G287" s="166"/>
      <c r="H287" s="166"/>
      <c r="I287" s="166"/>
      <c r="J287" s="166"/>
      <c r="K287" s="166"/>
      <c r="L287" s="166"/>
      <c r="M287" s="166"/>
      <c r="N287" s="166"/>
    </row>
    <row r="288" spans="3:14" hidden="1" x14ac:dyDescent="0.25">
      <c r="C288" s="166"/>
      <c r="D288" s="458"/>
      <c r="E288" s="458"/>
      <c r="F288" s="166"/>
      <c r="G288" s="166"/>
      <c r="H288" s="166"/>
      <c r="I288" s="166"/>
      <c r="J288" s="166"/>
      <c r="K288" s="166"/>
      <c r="L288" s="166"/>
      <c r="M288" s="166"/>
      <c r="N288" s="166"/>
    </row>
    <row r="289" spans="3:14" hidden="1" x14ac:dyDescent="0.25">
      <c r="C289" s="166"/>
      <c r="D289" s="458"/>
      <c r="E289" s="458"/>
      <c r="F289" s="166"/>
      <c r="G289" s="166"/>
      <c r="H289" s="166"/>
      <c r="I289" s="166"/>
      <c r="J289" s="166"/>
      <c r="K289" s="166"/>
      <c r="L289" s="166"/>
      <c r="M289" s="166"/>
      <c r="N289" s="166"/>
    </row>
    <row r="290" spans="3:14" hidden="1" x14ac:dyDescent="0.25">
      <c r="C290" s="166"/>
      <c r="D290" s="458"/>
      <c r="E290" s="458"/>
      <c r="F290" s="166"/>
      <c r="G290" s="166"/>
      <c r="H290" s="166"/>
      <c r="I290" s="166"/>
      <c r="J290" s="166"/>
      <c r="K290" s="166"/>
      <c r="L290" s="166"/>
      <c r="M290" s="166"/>
      <c r="N290" s="166"/>
    </row>
    <row r="291" spans="3:14" hidden="1" x14ac:dyDescent="0.25">
      <c r="C291" s="166"/>
      <c r="D291" s="458"/>
      <c r="E291" s="458"/>
      <c r="F291" s="166"/>
      <c r="G291" s="166"/>
      <c r="H291" s="166"/>
      <c r="I291" s="166"/>
      <c r="J291" s="166"/>
      <c r="K291" s="166"/>
      <c r="L291" s="166"/>
      <c r="M291" s="166"/>
      <c r="N291" s="166"/>
    </row>
    <row r="292" spans="3:14" hidden="1" x14ac:dyDescent="0.25"/>
    <row r="293" spans="3:14" hidden="1" x14ac:dyDescent="0.25"/>
    <row r="294" spans="3:14" hidden="1" x14ac:dyDescent="0.25"/>
    <row r="295" spans="3:14" hidden="1" x14ac:dyDescent="0.25"/>
    <row r="296" spans="3:14" hidden="1" x14ac:dyDescent="0.25"/>
    <row r="297" spans="3:14" hidden="1" x14ac:dyDescent="0.25"/>
    <row r="298" spans="3:14" hidden="1" x14ac:dyDescent="0.25"/>
    <row r="299" spans="3:14" hidden="1" x14ac:dyDescent="0.25"/>
    <row r="300" spans="3:14" hidden="1" x14ac:dyDescent="0.25"/>
    <row r="301" spans="3:14" hidden="1" x14ac:dyDescent="0.25"/>
    <row r="302" spans="3:14" hidden="1" x14ac:dyDescent="0.25"/>
    <row r="303" spans="3:14" hidden="1" x14ac:dyDescent="0.25"/>
    <row r="304" spans="3:14" hidden="1" x14ac:dyDescent="0.25"/>
  </sheetData>
  <sheetProtection formatCells="0" formatColumns="0" formatRows="0" selectLockedCells="1"/>
  <mergeCells count="4">
    <mergeCell ref="C2:N2"/>
    <mergeCell ref="E75:F75"/>
    <mergeCell ref="H75:N75"/>
    <mergeCell ref="C4:N4"/>
  </mergeCells>
  <phoneticPr fontId="0" type="noConversion"/>
  <dataValidations count="1">
    <dataValidation type="decimal" operator="greaterThanOrEqual" allowBlank="1" showInputMessage="1" showErrorMessage="1" errorTitle="Cost of sales" error="Please write the amount with positive sign." sqref="H11:N12 H14:N16 H25:N25 H29:N37 H39:N39 H47:N47 H51:N51 H61:N62 H64:N64 H66:N66 H68:N68 H70:N70 H57:N57 H59:N59 H19:N23 H43:N43" xr:uid="{00000000-0002-0000-0300-000000000000}">
      <formula1>0</formula1>
    </dataValidation>
  </dataValidations>
  <hyperlinks>
    <hyperlink ref="H75" location="'Options IAS'!C1" display="Back to top" xr:uid="{00000000-0004-0000-0300-000000000000}"/>
    <hyperlink ref="E75" location="CONTENTS!C3" display="Back to contents" xr:uid="{00000000-0004-0000-0300-000001000000}"/>
    <hyperlink ref="H75:N75" location="Function!C7" display="Back to top" xr:uid="{00000000-0004-0000-0300-000002000000}"/>
    <hyperlink ref="D11" location="Help!B12" display="Help" xr:uid="{00000000-0004-0000-0300-000003000000}"/>
    <hyperlink ref="D14" location="Help!B13" display="Help" xr:uid="{00000000-0004-0000-0300-000004000000}"/>
    <hyperlink ref="D25" location="Help!B17" display="Help" xr:uid="{00000000-0004-0000-0300-000005000000}"/>
    <hyperlink ref="D59" location="Help!B15" display="Help" xr:uid="{00000000-0004-0000-0300-000006000000}"/>
    <hyperlink ref="D61" location="Help!B16" display="Help" xr:uid="{00000000-0004-0000-0300-000007000000}"/>
    <hyperlink ref="D68" location="Help!B14" display="Help" xr:uid="{00000000-0004-0000-0300-000008000000}"/>
    <hyperlink ref="D37" location="Help!B21" display="Help" xr:uid="{00000000-0004-0000-0300-000009000000}"/>
    <hyperlink ref="D34" location="Help!B20" display="Help" xr:uid="{00000000-0004-0000-0300-00000A000000}"/>
    <hyperlink ref="D32" location="Help!B19" display="Help" xr:uid="{00000000-0004-0000-0300-00000B000000}"/>
    <hyperlink ref="D30" location="Help!B18" display="Help" xr:uid="{00000000-0004-0000-0300-00000C000000}"/>
  </hyperlinks>
  <printOptions horizontalCentered="1"/>
  <pageMargins left="0.75" right="0.75" top="0.78" bottom="1" header="0.19" footer="0"/>
  <pageSetup paperSize="9" scale="48"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pageSetUpPr fitToPage="1"/>
  </sheetPr>
  <dimension ref="A1:FE102"/>
  <sheetViews>
    <sheetView showGridLines="0" zoomScale="80" zoomScaleNormal="80" workbookViewId="0">
      <selection activeCell="C4" sqref="C4:N4"/>
    </sheetView>
  </sheetViews>
  <sheetFormatPr defaultColWidth="0" defaultRowHeight="0" customHeight="1" zeroHeight="1" x14ac:dyDescent="0.25"/>
  <cols>
    <col min="1" max="1" width="11.453125" style="61" customWidth="1"/>
    <col min="2" max="2" width="2.7265625" style="61" customWidth="1"/>
    <col min="3" max="3" width="87.1796875" style="30" bestFit="1" customWidth="1"/>
    <col min="4" max="4" width="5" style="255" bestFit="1" customWidth="1"/>
    <col min="5" max="5" width="23.7265625" style="38" customWidth="1"/>
    <col min="6" max="6" width="11.453125" style="30" bestFit="1" customWidth="1"/>
    <col min="7" max="7" width="10.54296875" style="270" customWidth="1"/>
    <col min="8" max="12" width="12.7265625" style="13" customWidth="1"/>
    <col min="13" max="13" width="14.54296875" style="13" bestFit="1" customWidth="1"/>
    <col min="14" max="14" width="14.26953125" style="13" bestFit="1" customWidth="1"/>
    <col min="15" max="15" width="3.7265625" style="78" customWidth="1"/>
    <col min="16" max="17" width="8.81640625" style="4" hidden="1" customWidth="1"/>
    <col min="18" max="161" width="11.453125" style="5" hidden="1" customWidth="1"/>
    <col min="162" max="16384" width="11.453125" hidden="1"/>
  </cols>
  <sheetData>
    <row r="1" spans="1:161" s="61" customFormat="1" ht="13" x14ac:dyDescent="0.3">
      <c r="A1" s="70"/>
      <c r="B1" s="71"/>
      <c r="C1" s="80" t="s">
        <v>38</v>
      </c>
      <c r="D1" s="480"/>
      <c r="E1" s="471"/>
      <c r="F1" s="245"/>
      <c r="G1" s="245"/>
      <c r="H1" s="245"/>
      <c r="I1" s="245"/>
      <c r="J1" s="245"/>
      <c r="K1" s="245"/>
      <c r="L1" s="245"/>
      <c r="M1" s="245"/>
      <c r="N1" s="245"/>
      <c r="O1" s="71"/>
    </row>
    <row r="2" spans="1:161" s="1" customFormat="1" ht="12.5" x14ac:dyDescent="0.25">
      <c r="A2" s="70"/>
      <c r="B2" s="71"/>
      <c r="C2" s="887" t="s">
        <v>918</v>
      </c>
      <c r="D2" s="888"/>
      <c r="E2" s="888"/>
      <c r="F2" s="888"/>
      <c r="G2" s="888"/>
      <c r="H2" s="888"/>
      <c r="I2" s="889"/>
      <c r="J2" s="889"/>
      <c r="K2" s="889"/>
      <c r="L2" s="889"/>
      <c r="M2" s="889"/>
      <c r="N2" s="890"/>
      <c r="O2" s="71"/>
      <c r="P2" s="4"/>
      <c r="Q2" s="4"/>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1" customFormat="1" ht="13" x14ac:dyDescent="0.3">
      <c r="A3" s="70"/>
      <c r="B3" s="71"/>
      <c r="C3" s="80" t="s">
        <v>39</v>
      </c>
      <c r="D3" s="254"/>
      <c r="E3" s="73"/>
      <c r="F3" s="71"/>
      <c r="G3" s="71"/>
      <c r="H3" s="71"/>
      <c r="I3" s="71"/>
      <c r="J3" s="71"/>
      <c r="K3" s="71"/>
      <c r="L3" s="71"/>
      <c r="M3" s="71"/>
      <c r="N3" s="71"/>
      <c r="O3" s="71"/>
    </row>
    <row r="4" spans="1:161" s="1" customFormat="1" ht="12.5" x14ac:dyDescent="0.25">
      <c r="A4" s="70"/>
      <c r="B4" s="71"/>
      <c r="C4" s="882" t="str">
        <f>IF('Gen. charac.'!C4:L4="","",'Gen. charac.'!C4:L4)</f>
        <v/>
      </c>
      <c r="D4" s="883"/>
      <c r="E4" s="883"/>
      <c r="F4" s="883"/>
      <c r="G4" s="883"/>
      <c r="H4" s="883"/>
      <c r="I4" s="884"/>
      <c r="J4" s="884"/>
      <c r="K4" s="884"/>
      <c r="L4" s="884"/>
      <c r="M4" s="884"/>
      <c r="N4" s="885"/>
      <c r="O4" s="71"/>
      <c r="P4" s="4"/>
      <c r="Q4" s="4"/>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row>
    <row r="5" spans="1:161" s="61" customFormat="1" ht="13" x14ac:dyDescent="0.3">
      <c r="A5" s="70"/>
      <c r="B5" s="71"/>
      <c r="C5" s="71"/>
      <c r="D5" s="251"/>
      <c r="E5" s="73"/>
      <c r="F5" s="71"/>
      <c r="G5" s="166"/>
      <c r="H5" s="277" t="str">
        <f>IF('Gen. charac.'!$C$39="Thousands","Thousands",IF('Gen. charac.'!$C$39="Millions","Millions",""))</f>
        <v/>
      </c>
      <c r="I5" s="277"/>
      <c r="J5" s="277"/>
      <c r="K5" s="277"/>
      <c r="L5" s="277"/>
      <c r="M5" s="277"/>
      <c r="N5" s="277" t="str">
        <f>IF('Gen. charac.'!$C$36&lt;&gt;"",CONCATENATE(LEFT('Gen. charac.'!$C$36,3)),"")</f>
        <v>EUR</v>
      </c>
      <c r="O5" s="71"/>
    </row>
    <row r="6" spans="1:161" s="1" customFormat="1" ht="13" x14ac:dyDescent="0.3">
      <c r="A6" s="70"/>
      <c r="B6" s="71"/>
      <c r="C6" s="583" t="s">
        <v>785</v>
      </c>
      <c r="D6" s="115"/>
      <c r="E6" s="114" t="s">
        <v>41</v>
      </c>
      <c r="F6" s="74" t="s">
        <v>42</v>
      </c>
      <c r="G6" s="166"/>
      <c r="H6" s="697"/>
      <c r="I6" s="697"/>
      <c r="J6" s="697"/>
      <c r="K6" s="697"/>
      <c r="L6" s="697"/>
      <c r="M6" s="697"/>
      <c r="N6" s="697"/>
      <c r="O6" s="71"/>
      <c r="P6" s="4"/>
      <c r="Q6" s="4"/>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row>
    <row r="7" spans="1:161" s="1" customFormat="1" ht="13" x14ac:dyDescent="0.3">
      <c r="A7" s="70"/>
      <c r="B7" s="71"/>
      <c r="C7" s="70"/>
      <c r="D7" s="212"/>
      <c r="E7" s="116" t="s">
        <v>44</v>
      </c>
      <c r="F7" s="76" t="s">
        <v>45</v>
      </c>
      <c r="G7" s="169" t="s">
        <v>448</v>
      </c>
      <c r="H7" s="680" t="s">
        <v>919</v>
      </c>
      <c r="I7" s="680" t="s">
        <v>920</v>
      </c>
      <c r="J7" s="680" t="s">
        <v>915</v>
      </c>
      <c r="K7" s="680" t="s">
        <v>916</v>
      </c>
      <c r="L7" s="680" t="s">
        <v>917</v>
      </c>
      <c r="M7" s="680" t="s">
        <v>921</v>
      </c>
      <c r="N7" s="680" t="s">
        <v>922</v>
      </c>
      <c r="O7" s="71"/>
      <c r="P7" s="4"/>
      <c r="Q7" s="4"/>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row>
    <row r="8" spans="1:161" s="1" customFormat="1" ht="13.5" thickBot="1" x14ac:dyDescent="0.35">
      <c r="A8" s="70"/>
      <c r="B8" s="71"/>
      <c r="C8" s="70"/>
      <c r="D8" s="212"/>
      <c r="E8" s="116"/>
      <c r="F8" s="116"/>
      <c r="G8" s="169"/>
      <c r="H8" s="271"/>
      <c r="I8" s="674"/>
      <c r="J8" s="674"/>
      <c r="K8" s="674"/>
      <c r="L8" s="674"/>
      <c r="M8" s="674"/>
      <c r="N8" s="271"/>
      <c r="O8" s="71"/>
      <c r="P8" s="4"/>
      <c r="Q8" s="4"/>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row>
    <row r="9" spans="1:161" s="1" customFormat="1" ht="12.5" x14ac:dyDescent="0.25">
      <c r="A9" s="70"/>
      <c r="B9" s="71"/>
      <c r="C9" s="71"/>
      <c r="D9" s="251"/>
      <c r="E9" s="73"/>
      <c r="F9" s="71"/>
      <c r="G9" s="258"/>
      <c r="H9" s="336"/>
      <c r="I9" s="336"/>
      <c r="J9" s="336"/>
      <c r="K9" s="336"/>
      <c r="L9" s="336"/>
      <c r="M9" s="336"/>
      <c r="N9" s="337"/>
      <c r="O9" s="71"/>
      <c r="P9" s="4"/>
      <c r="Q9" s="4"/>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row>
    <row r="10" spans="1:161" ht="12.75" customHeight="1" x14ac:dyDescent="0.3">
      <c r="A10" s="70"/>
      <c r="B10" s="71"/>
      <c r="C10" s="82" t="s">
        <v>537</v>
      </c>
      <c r="D10" s="414"/>
      <c r="E10" s="511" t="s">
        <v>628</v>
      </c>
      <c r="F10" s="158" t="s">
        <v>461</v>
      </c>
      <c r="G10" s="330" t="s">
        <v>563</v>
      </c>
      <c r="H10" s="711">
        <v>802</v>
      </c>
      <c r="I10" s="360">
        <v>3136858.5232266826</v>
      </c>
      <c r="J10" s="360">
        <v>38124</v>
      </c>
      <c r="K10" s="360">
        <v>248029</v>
      </c>
      <c r="L10" s="360">
        <v>1216742</v>
      </c>
      <c r="M10" s="360">
        <v>178867886</v>
      </c>
      <c r="N10" s="712">
        <v>0</v>
      </c>
      <c r="O10" s="71"/>
      <c r="P10" s="24">
        <f>IF(AND(H11=0),"",H10)</f>
        <v>802</v>
      </c>
      <c r="Q10" s="24" t="str">
        <f>IF(AND(N11=0),"",N10)</f>
        <v/>
      </c>
    </row>
    <row r="11" spans="1:161" ht="12.5" x14ac:dyDescent="0.25">
      <c r="A11" s="70"/>
      <c r="B11" s="71"/>
      <c r="C11" s="81" t="s">
        <v>538</v>
      </c>
      <c r="D11" s="389" t="s">
        <v>26</v>
      </c>
      <c r="E11" s="367" t="s">
        <v>617</v>
      </c>
      <c r="F11" s="229" t="s">
        <v>461</v>
      </c>
      <c r="G11" s="331">
        <v>10</v>
      </c>
      <c r="H11" s="685">
        <v>971</v>
      </c>
      <c r="I11" s="355">
        <v>4907397.3605163135</v>
      </c>
      <c r="J11" s="355">
        <v>125330.671865</v>
      </c>
      <c r="K11" s="355">
        <v>548846</v>
      </c>
      <c r="L11" s="355">
        <v>2610886.5</v>
      </c>
      <c r="M11" s="355">
        <v>252632000</v>
      </c>
      <c r="N11" s="362">
        <v>0</v>
      </c>
      <c r="O11" s="71"/>
    </row>
    <row r="12" spans="1:161" ht="12.5" x14ac:dyDescent="0.25">
      <c r="A12" s="70"/>
      <c r="B12" s="71"/>
      <c r="C12" s="71" t="s">
        <v>20</v>
      </c>
      <c r="D12" s="392" t="s">
        <v>26</v>
      </c>
      <c r="E12" s="236" t="s">
        <v>614</v>
      </c>
      <c r="F12" s="230" t="s">
        <v>461</v>
      </c>
      <c r="G12" s="331">
        <v>11</v>
      </c>
      <c r="H12" s="685">
        <v>849</v>
      </c>
      <c r="I12" s="355">
        <v>187053.41235707889</v>
      </c>
      <c r="J12" s="355">
        <v>1408</v>
      </c>
      <c r="K12" s="355">
        <v>6735</v>
      </c>
      <c r="L12" s="355">
        <v>35115.744899999998</v>
      </c>
      <c r="M12" s="355">
        <v>26348000</v>
      </c>
      <c r="N12" s="362">
        <v>0</v>
      </c>
      <c r="O12" s="71"/>
      <c r="P12" s="24" t="e">
        <f>IF(AND(#REF!=0,#REF!=0,H13=0,#REF!=0),"",H12)</f>
        <v>#REF!</v>
      </c>
      <c r="Q12" s="24" t="e">
        <f>IF(AND(#REF!=0,#REF!=0,N13=0,#REF!=0),"",N12)</f>
        <v>#REF!</v>
      </c>
    </row>
    <row r="13" spans="1:161" s="371" customFormat="1" ht="12.75" customHeight="1" x14ac:dyDescent="0.25">
      <c r="A13" s="70"/>
      <c r="B13" s="71"/>
      <c r="C13" s="120" t="s">
        <v>24</v>
      </c>
      <c r="D13" s="391"/>
      <c r="E13" s="230" t="s">
        <v>741</v>
      </c>
      <c r="F13" s="229" t="s">
        <v>461</v>
      </c>
      <c r="G13" s="331">
        <v>112</v>
      </c>
      <c r="H13" s="685">
        <v>426</v>
      </c>
      <c r="I13" s="355">
        <v>13791.81273305164</v>
      </c>
      <c r="J13" s="355">
        <v>0</v>
      </c>
      <c r="K13" s="355">
        <v>152.5</v>
      </c>
      <c r="L13" s="355">
        <v>1379.75</v>
      </c>
      <c r="M13" s="355">
        <v>2600000</v>
      </c>
      <c r="N13" s="362">
        <v>0</v>
      </c>
      <c r="O13" s="71"/>
      <c r="P13" s="370"/>
      <c r="Q13" s="370"/>
    </row>
    <row r="14" spans="1:161" s="371" customFormat="1" ht="12.5" x14ac:dyDescent="0.25">
      <c r="A14" s="70"/>
      <c r="B14" s="71"/>
      <c r="C14" s="120" t="s">
        <v>726</v>
      </c>
      <c r="D14" s="391"/>
      <c r="E14" s="77" t="s">
        <v>609</v>
      </c>
      <c r="F14" s="236" t="s">
        <v>46</v>
      </c>
      <c r="G14" s="515">
        <v>113</v>
      </c>
      <c r="H14" s="685">
        <v>257</v>
      </c>
      <c r="I14" s="355">
        <v>16278.859054474706</v>
      </c>
      <c r="J14" s="355">
        <v>7</v>
      </c>
      <c r="K14" s="355">
        <v>340</v>
      </c>
      <c r="L14" s="355">
        <v>3794</v>
      </c>
      <c r="M14" s="355">
        <v>1482000</v>
      </c>
      <c r="N14" s="362">
        <v>0</v>
      </c>
      <c r="O14" s="71"/>
      <c r="P14" s="370"/>
      <c r="Q14" s="370"/>
    </row>
    <row r="15" spans="1:161" ht="13" x14ac:dyDescent="0.3">
      <c r="A15" s="70"/>
      <c r="B15" s="71"/>
      <c r="C15" s="95" t="s">
        <v>665</v>
      </c>
      <c r="D15" s="478"/>
      <c r="E15" s="366" t="s">
        <v>657</v>
      </c>
      <c r="F15" s="229" t="s">
        <v>461</v>
      </c>
      <c r="G15" s="565" t="s">
        <v>659</v>
      </c>
      <c r="H15" s="685">
        <v>495</v>
      </c>
      <c r="I15" s="355">
        <v>2184.9207472727271</v>
      </c>
      <c r="J15" s="355">
        <v>-55</v>
      </c>
      <c r="K15" s="355">
        <v>0</v>
      </c>
      <c r="L15" s="355">
        <v>1755</v>
      </c>
      <c r="M15" s="355">
        <v>558324</v>
      </c>
      <c r="N15" s="362">
        <v>-927000</v>
      </c>
      <c r="O15" s="71"/>
    </row>
    <row r="16" spans="1:161" ht="12.5" x14ac:dyDescent="0.25">
      <c r="A16" s="70"/>
      <c r="B16" s="71"/>
      <c r="C16" s="159" t="s">
        <v>540</v>
      </c>
      <c r="D16" s="416"/>
      <c r="E16" s="233" t="s">
        <v>629</v>
      </c>
      <c r="F16" s="233" t="s">
        <v>461</v>
      </c>
      <c r="G16" s="276">
        <v>13</v>
      </c>
      <c r="H16" s="685">
        <v>399</v>
      </c>
      <c r="I16" s="355">
        <v>45815.521626566406</v>
      </c>
      <c r="J16" s="355">
        <v>0</v>
      </c>
      <c r="K16" s="355">
        <v>720</v>
      </c>
      <c r="L16" s="355">
        <v>7365</v>
      </c>
      <c r="M16" s="355">
        <v>2418000</v>
      </c>
      <c r="N16" s="362">
        <v>0</v>
      </c>
      <c r="O16" s="71"/>
    </row>
    <row r="17" spans="1:17" ht="13" x14ac:dyDescent="0.3">
      <c r="A17" s="70"/>
      <c r="B17" s="71"/>
      <c r="C17" s="71"/>
      <c r="D17" s="396"/>
      <c r="E17" s="92"/>
      <c r="F17" s="81"/>
      <c r="G17" s="265"/>
      <c r="H17" s="358"/>
      <c r="I17" s="358"/>
      <c r="J17" s="358"/>
      <c r="K17" s="358"/>
      <c r="L17" s="358"/>
      <c r="M17" s="358"/>
      <c r="N17" s="363"/>
      <c r="O17" s="71"/>
    </row>
    <row r="18" spans="1:17" ht="13" x14ac:dyDescent="0.3">
      <c r="A18" s="70"/>
      <c r="B18" s="71"/>
      <c r="C18" s="80" t="s">
        <v>452</v>
      </c>
      <c r="D18" s="417"/>
      <c r="E18" s="145" t="s">
        <v>51</v>
      </c>
      <c r="F18" s="145" t="s">
        <v>46</v>
      </c>
      <c r="G18" s="283">
        <v>22</v>
      </c>
      <c r="H18" s="711">
        <v>802</v>
      </c>
      <c r="I18" s="360">
        <v>2911145.4428236908</v>
      </c>
      <c r="J18" s="360">
        <v>36266</v>
      </c>
      <c r="K18" s="360">
        <v>224244</v>
      </c>
      <c r="L18" s="360">
        <v>1048627</v>
      </c>
      <c r="M18" s="360">
        <v>164421720.40000001</v>
      </c>
      <c r="N18" s="712">
        <v>0</v>
      </c>
      <c r="O18" s="71"/>
      <c r="P18" s="24" t="e">
        <f>IF(AND(H19="",P20="",H21="",H24="",H25="",H26="",#REF!="",H22=""),"",H18)</f>
        <v>#REF!</v>
      </c>
      <c r="Q18" s="24" t="e">
        <f>IF(AND(N19="",Q20="",N21="",N24="",N25="",N26="",#REF!="",N22=""),"",N18)</f>
        <v>#REF!</v>
      </c>
    </row>
    <row r="19" spans="1:17" ht="12.5" x14ac:dyDescent="0.25">
      <c r="A19" s="70"/>
      <c r="B19" s="71"/>
      <c r="C19" s="95" t="s">
        <v>21</v>
      </c>
      <c r="D19" s="389" t="s">
        <v>26</v>
      </c>
      <c r="E19" s="366" t="s">
        <v>630</v>
      </c>
      <c r="F19" s="230" t="s">
        <v>461</v>
      </c>
      <c r="G19" s="331">
        <v>220</v>
      </c>
      <c r="H19" s="685">
        <v>842</v>
      </c>
      <c r="I19" s="355">
        <v>2492478.7432072433</v>
      </c>
      <c r="J19" s="355">
        <v>23727.75</v>
      </c>
      <c r="K19" s="355">
        <v>149152</v>
      </c>
      <c r="L19" s="355">
        <v>853667.5</v>
      </c>
      <c r="M19" s="355">
        <v>192000000</v>
      </c>
      <c r="N19" s="362">
        <v>0</v>
      </c>
      <c r="O19" s="71"/>
    </row>
    <row r="20" spans="1:17" ht="12.5" x14ac:dyDescent="0.25">
      <c r="A20" s="70"/>
      <c r="B20" s="71"/>
      <c r="C20" s="94" t="s">
        <v>666</v>
      </c>
      <c r="D20" s="464"/>
      <c r="E20" s="236" t="s">
        <v>627</v>
      </c>
      <c r="F20" s="230" t="s">
        <v>461</v>
      </c>
      <c r="G20" s="331">
        <v>222</v>
      </c>
      <c r="H20" s="685">
        <v>967</v>
      </c>
      <c r="I20" s="355">
        <v>893539.00108450884</v>
      </c>
      <c r="J20" s="355">
        <v>28278</v>
      </c>
      <c r="K20" s="355">
        <v>104625.1</v>
      </c>
      <c r="L20" s="355">
        <v>474054.5</v>
      </c>
      <c r="M20" s="355">
        <v>42913000</v>
      </c>
      <c r="N20" s="362">
        <v>0</v>
      </c>
      <c r="O20" s="71"/>
      <c r="P20" s="24" t="e">
        <f>IF(AND(#REF!=0,#REF!=0,#REF!=0,#REF!=0),"",H20)</f>
        <v>#REF!</v>
      </c>
      <c r="Q20" s="24" t="e">
        <f>IF(AND(#REF!=0,#REF!=0,#REF!=0,#REF!=0),"",N20)</f>
        <v>#REF!</v>
      </c>
    </row>
    <row r="21" spans="1:17" ht="13" x14ac:dyDescent="0.3">
      <c r="A21" s="70"/>
      <c r="B21" s="71"/>
      <c r="C21" s="94" t="s">
        <v>667</v>
      </c>
      <c r="D21" s="408" t="s">
        <v>26</v>
      </c>
      <c r="E21" s="236" t="s">
        <v>620</v>
      </c>
      <c r="F21" s="229" t="s">
        <v>461</v>
      </c>
      <c r="G21" s="331">
        <v>223</v>
      </c>
      <c r="H21" s="685">
        <v>971</v>
      </c>
      <c r="I21" s="355">
        <v>379845.30523928948</v>
      </c>
      <c r="J21" s="355">
        <v>6352</v>
      </c>
      <c r="K21" s="355">
        <v>27693</v>
      </c>
      <c r="L21" s="355">
        <v>156485</v>
      </c>
      <c r="M21" s="355">
        <v>24406000</v>
      </c>
      <c r="N21" s="362">
        <v>0</v>
      </c>
      <c r="O21" s="71"/>
    </row>
    <row r="22" spans="1:17" ht="12.5" x14ac:dyDescent="0.25">
      <c r="A22" s="70"/>
      <c r="B22" s="71"/>
      <c r="C22" s="94" t="s">
        <v>668</v>
      </c>
      <c r="D22" s="408" t="s">
        <v>26</v>
      </c>
      <c r="E22" s="352" t="s">
        <v>609</v>
      </c>
      <c r="F22" s="230" t="s">
        <v>461</v>
      </c>
      <c r="G22" s="331">
        <v>224</v>
      </c>
      <c r="H22" s="685">
        <v>684</v>
      </c>
      <c r="I22" s="355">
        <v>82001.695087660803</v>
      </c>
      <c r="J22" s="355">
        <v>294.5</v>
      </c>
      <c r="K22" s="355">
        <v>2746.5</v>
      </c>
      <c r="L22" s="355">
        <v>18648.75</v>
      </c>
      <c r="M22" s="355">
        <v>5623000</v>
      </c>
      <c r="N22" s="362">
        <v>0</v>
      </c>
      <c r="O22" s="71"/>
    </row>
    <row r="23" spans="1:17" ht="12.5" x14ac:dyDescent="0.25">
      <c r="A23" s="70"/>
      <c r="B23" s="71"/>
      <c r="C23" s="162" t="s">
        <v>459</v>
      </c>
      <c r="D23" s="418"/>
      <c r="E23" s="101" t="s">
        <v>549</v>
      </c>
      <c r="F23" s="229" t="s">
        <v>461</v>
      </c>
      <c r="G23" s="331">
        <v>2242</v>
      </c>
      <c r="H23" s="685">
        <v>796</v>
      </c>
      <c r="I23" s="355">
        <v>7517.8040201005024</v>
      </c>
      <c r="J23" s="355">
        <v>0</v>
      </c>
      <c r="K23" s="355">
        <v>0</v>
      </c>
      <c r="L23" s="355">
        <v>0</v>
      </c>
      <c r="M23" s="355">
        <v>2293500</v>
      </c>
      <c r="N23" s="362">
        <v>0</v>
      </c>
      <c r="O23" s="71"/>
    </row>
    <row r="24" spans="1:17" ht="12.5" x14ac:dyDescent="0.25">
      <c r="A24" s="70"/>
      <c r="B24" s="71"/>
      <c r="C24" s="94" t="s">
        <v>669</v>
      </c>
      <c r="D24" s="415"/>
      <c r="E24" s="163" t="s">
        <v>453</v>
      </c>
      <c r="F24" s="230" t="s">
        <v>461</v>
      </c>
      <c r="G24" s="331">
        <v>225</v>
      </c>
      <c r="H24" s="685">
        <v>480</v>
      </c>
      <c r="I24" s="355">
        <v>149308.55631181251</v>
      </c>
      <c r="J24" s="355">
        <v>0</v>
      </c>
      <c r="K24" s="355">
        <v>0</v>
      </c>
      <c r="L24" s="355">
        <v>17571.5</v>
      </c>
      <c r="M24" s="355">
        <v>6586000</v>
      </c>
      <c r="N24" s="362">
        <v>0</v>
      </c>
      <c r="O24" s="71"/>
    </row>
    <row r="25" spans="1:17" ht="12.5" x14ac:dyDescent="0.25">
      <c r="A25" s="70"/>
      <c r="B25" s="71"/>
      <c r="C25" s="94" t="s">
        <v>670</v>
      </c>
      <c r="D25" s="415"/>
      <c r="E25" s="121" t="s">
        <v>502</v>
      </c>
      <c r="F25" s="230" t="s">
        <v>461</v>
      </c>
      <c r="G25" s="331">
        <v>226</v>
      </c>
      <c r="H25" s="685">
        <v>192</v>
      </c>
      <c r="I25" s="355">
        <v>26568.058333333334</v>
      </c>
      <c r="J25" s="355">
        <v>0</v>
      </c>
      <c r="K25" s="355">
        <v>0</v>
      </c>
      <c r="L25" s="355">
        <v>5138</v>
      </c>
      <c r="M25" s="355">
        <v>2170000</v>
      </c>
      <c r="N25" s="362">
        <v>0</v>
      </c>
      <c r="O25" s="71"/>
    </row>
    <row r="26" spans="1:17" ht="12.5" x14ac:dyDescent="0.25">
      <c r="A26" s="70"/>
      <c r="B26" s="71"/>
      <c r="C26" s="253" t="s">
        <v>671</v>
      </c>
      <c r="D26" s="419"/>
      <c r="E26" s="235" t="s">
        <v>610</v>
      </c>
      <c r="F26" s="229" t="s">
        <v>46</v>
      </c>
      <c r="G26" s="331">
        <v>239</v>
      </c>
      <c r="H26" s="685">
        <v>689</v>
      </c>
      <c r="I26" s="355">
        <v>719290.93715072551</v>
      </c>
      <c r="J26" s="355">
        <v>22145</v>
      </c>
      <c r="K26" s="355">
        <v>77625</v>
      </c>
      <c r="L26" s="355">
        <v>307970</v>
      </c>
      <c r="M26" s="355">
        <v>36945970.600000001</v>
      </c>
      <c r="N26" s="362">
        <v>147.233</v>
      </c>
      <c r="O26" s="71"/>
    </row>
    <row r="27" spans="1:17" ht="12.5" x14ac:dyDescent="0.25">
      <c r="A27" s="70"/>
      <c r="B27" s="71"/>
      <c r="C27" s="95"/>
      <c r="D27" s="415"/>
      <c r="E27" s="125"/>
      <c r="F27" s="119"/>
      <c r="G27" s="262"/>
      <c r="H27" s="686"/>
      <c r="I27" s="686"/>
      <c r="J27" s="686"/>
      <c r="K27" s="686"/>
      <c r="L27" s="686"/>
      <c r="M27" s="686"/>
      <c r="N27" s="687"/>
      <c r="O27" s="71"/>
    </row>
    <row r="28" spans="1:17" ht="13" x14ac:dyDescent="0.3">
      <c r="A28" s="70"/>
      <c r="B28" s="71"/>
      <c r="C28" s="106" t="s">
        <v>6</v>
      </c>
      <c r="D28" s="420" t="s">
        <v>26</v>
      </c>
      <c r="E28" s="459" t="s">
        <v>7</v>
      </c>
      <c r="F28" s="127" t="s">
        <v>46</v>
      </c>
      <c r="G28" s="260">
        <v>15</v>
      </c>
      <c r="H28" s="685">
        <v>544</v>
      </c>
      <c r="I28" s="355">
        <v>7975.2982782720574</v>
      </c>
      <c r="J28" s="355">
        <v>0</v>
      </c>
      <c r="K28" s="355">
        <v>0</v>
      </c>
      <c r="L28" s="355">
        <v>0</v>
      </c>
      <c r="M28" s="355">
        <v>1004271</v>
      </c>
      <c r="N28" s="362">
        <v>-1102400</v>
      </c>
      <c r="O28" s="71"/>
    </row>
    <row r="29" spans="1:17" ht="13" x14ac:dyDescent="0.3">
      <c r="A29" s="70"/>
      <c r="B29" s="71"/>
      <c r="C29" s="71"/>
      <c r="D29" s="396"/>
      <c r="E29" s="73"/>
      <c r="F29" s="71"/>
      <c r="G29" s="566"/>
      <c r="H29" s="358"/>
      <c r="I29" s="358"/>
      <c r="J29" s="358"/>
      <c r="K29" s="358"/>
      <c r="L29" s="358"/>
      <c r="M29" s="358"/>
      <c r="N29" s="363"/>
      <c r="O29" s="71"/>
    </row>
    <row r="30" spans="1:17" ht="13" x14ac:dyDescent="0.3">
      <c r="A30" s="70"/>
      <c r="B30" s="71"/>
      <c r="C30" s="129" t="s">
        <v>647</v>
      </c>
      <c r="D30" s="421"/>
      <c r="E30" s="131" t="s">
        <v>608</v>
      </c>
      <c r="F30" s="131" t="s">
        <v>461</v>
      </c>
      <c r="G30" s="351" t="s">
        <v>564</v>
      </c>
      <c r="H30" s="711">
        <v>971</v>
      </c>
      <c r="I30" s="360">
        <v>394341.49029487115</v>
      </c>
      <c r="J30" s="360">
        <v>5127</v>
      </c>
      <c r="K30" s="360">
        <v>36936.007599999997</v>
      </c>
      <c r="L30" s="360">
        <v>237400.41899999999</v>
      </c>
      <c r="M30" s="360">
        <v>16960000</v>
      </c>
      <c r="N30" s="712">
        <v>-7270000</v>
      </c>
      <c r="O30" s="71"/>
      <c r="P30" s="26" t="e">
        <f>IF(AND(P10="",P18="",H16=""),"",H30)</f>
        <v>#REF!</v>
      </c>
      <c r="Q30" s="26" t="e">
        <f>IF(AND(Q10="",Q18="",N16=""),"",N30)</f>
        <v>#REF!</v>
      </c>
    </row>
    <row r="31" spans="1:17" ht="13" x14ac:dyDescent="0.3">
      <c r="A31" s="70"/>
      <c r="B31" s="71"/>
      <c r="C31" s="71"/>
      <c r="D31" s="396"/>
      <c r="E31" s="132"/>
      <c r="F31" s="123"/>
      <c r="G31" s="260"/>
      <c r="H31" s="686"/>
      <c r="I31" s="686"/>
      <c r="J31" s="686"/>
      <c r="K31" s="686"/>
      <c r="L31" s="686"/>
      <c r="M31" s="686"/>
      <c r="N31" s="687"/>
      <c r="O31" s="71"/>
    </row>
    <row r="32" spans="1:17" s="250" customFormat="1" ht="12.75" customHeight="1" x14ac:dyDescent="0.3">
      <c r="A32" s="80"/>
      <c r="B32" s="82"/>
      <c r="C32" s="133" t="s">
        <v>577</v>
      </c>
      <c r="D32" s="589"/>
      <c r="E32" s="117" t="s">
        <v>51</v>
      </c>
      <c r="F32" s="145" t="s">
        <v>46</v>
      </c>
      <c r="G32" s="516">
        <v>14</v>
      </c>
      <c r="H32" s="685">
        <v>971</v>
      </c>
      <c r="I32" s="355">
        <v>-45238.696620545845</v>
      </c>
      <c r="J32" s="355">
        <v>-28273.5</v>
      </c>
      <c r="K32" s="355">
        <v>-3247</v>
      </c>
      <c r="L32" s="355">
        <v>-173</v>
      </c>
      <c r="M32" s="355">
        <v>9159000</v>
      </c>
      <c r="N32" s="362">
        <v>-7568000</v>
      </c>
      <c r="O32" s="82"/>
    </row>
    <row r="33" spans="1:17" s="248" customFormat="1" ht="12.75" customHeight="1" x14ac:dyDescent="0.25">
      <c r="A33" s="107"/>
      <c r="B33" s="94"/>
      <c r="C33" s="304" t="s">
        <v>594</v>
      </c>
      <c r="D33" s="397" t="s">
        <v>26</v>
      </c>
      <c r="E33" s="297" t="s">
        <v>503</v>
      </c>
      <c r="F33" s="305" t="s">
        <v>461</v>
      </c>
      <c r="G33" s="298">
        <v>242</v>
      </c>
      <c r="H33" s="685">
        <v>967</v>
      </c>
      <c r="I33" s="355">
        <v>108575.90911602894</v>
      </c>
      <c r="J33" s="355">
        <v>1241</v>
      </c>
      <c r="K33" s="355">
        <v>7934</v>
      </c>
      <c r="L33" s="355">
        <v>53370</v>
      </c>
      <c r="M33" s="355">
        <v>4967000</v>
      </c>
      <c r="N33" s="362">
        <v>0</v>
      </c>
      <c r="O33" s="94"/>
    </row>
    <row r="34" spans="1:17" s="247" customFormat="1" ht="12.75" customHeight="1" x14ac:dyDescent="0.25">
      <c r="A34" s="70"/>
      <c r="B34" s="71"/>
      <c r="C34" s="162" t="s">
        <v>455</v>
      </c>
      <c r="D34" s="398"/>
      <c r="E34" s="302" t="s">
        <v>536</v>
      </c>
      <c r="F34" s="306" t="s">
        <v>46</v>
      </c>
      <c r="G34" s="331">
        <v>2420</v>
      </c>
      <c r="H34" s="685">
        <v>918</v>
      </c>
      <c r="I34" s="355">
        <v>71244.677758246209</v>
      </c>
      <c r="J34" s="355">
        <v>802.07549999999992</v>
      </c>
      <c r="K34" s="355">
        <v>5048.8277450000005</v>
      </c>
      <c r="L34" s="355">
        <v>34561.25</v>
      </c>
      <c r="M34" s="355">
        <v>3693232.35</v>
      </c>
      <c r="N34" s="362">
        <v>0</v>
      </c>
      <c r="O34" s="71"/>
    </row>
    <row r="35" spans="1:17" s="249" customFormat="1" ht="12.75" customHeight="1" x14ac:dyDescent="0.25">
      <c r="A35" s="102"/>
      <c r="B35" s="81"/>
      <c r="C35" s="94" t="s">
        <v>649</v>
      </c>
      <c r="D35" s="399" t="s">
        <v>26</v>
      </c>
      <c r="E35" s="236" t="s">
        <v>615</v>
      </c>
      <c r="F35" s="307" t="s">
        <v>461</v>
      </c>
      <c r="G35" s="298">
        <v>142</v>
      </c>
      <c r="H35" s="685">
        <v>934</v>
      </c>
      <c r="I35" s="355">
        <v>48828.244142601732</v>
      </c>
      <c r="J35" s="355">
        <v>135.75</v>
      </c>
      <c r="K35" s="355">
        <v>1018.5</v>
      </c>
      <c r="L35" s="355">
        <v>8427.5</v>
      </c>
      <c r="M35" s="355">
        <v>9393000</v>
      </c>
      <c r="N35" s="362">
        <v>0</v>
      </c>
      <c r="O35" s="81"/>
    </row>
    <row r="36" spans="1:17" s="247" customFormat="1" ht="12.75" customHeight="1" x14ac:dyDescent="0.25">
      <c r="A36" s="70"/>
      <c r="B36" s="71"/>
      <c r="C36" s="660" t="s">
        <v>834</v>
      </c>
      <c r="D36" s="398"/>
      <c r="E36" s="302" t="s">
        <v>536</v>
      </c>
      <c r="F36" s="308" t="s">
        <v>461</v>
      </c>
      <c r="G36" s="333">
        <v>1420</v>
      </c>
      <c r="H36" s="685">
        <v>605</v>
      </c>
      <c r="I36" s="355">
        <v>21364.047006446279</v>
      </c>
      <c r="J36" s="355">
        <v>42</v>
      </c>
      <c r="K36" s="355">
        <v>595</v>
      </c>
      <c r="L36" s="355">
        <v>4487</v>
      </c>
      <c r="M36" s="355">
        <v>1634000</v>
      </c>
      <c r="N36" s="362">
        <v>0</v>
      </c>
      <c r="O36" s="71"/>
    </row>
    <row r="37" spans="1:17" s="249" customFormat="1" ht="12.75" customHeight="1" x14ac:dyDescent="0.25">
      <c r="A37" s="102"/>
      <c r="B37" s="81"/>
      <c r="C37" s="94" t="s">
        <v>835</v>
      </c>
      <c r="D37" s="476" t="s">
        <v>26</v>
      </c>
      <c r="E37" s="379" t="s">
        <v>51</v>
      </c>
      <c r="F37" s="380" t="s">
        <v>46</v>
      </c>
      <c r="G37" s="298" t="s">
        <v>593</v>
      </c>
      <c r="H37" s="685">
        <v>678</v>
      </c>
      <c r="I37" s="355">
        <v>-8252.3381047492658</v>
      </c>
      <c r="J37" s="355">
        <v>-980.25</v>
      </c>
      <c r="K37" s="355">
        <v>0</v>
      </c>
      <c r="L37" s="355">
        <v>250.75</v>
      </c>
      <c r="M37" s="355">
        <v>1063729.25</v>
      </c>
      <c r="N37" s="362">
        <v>-4974000</v>
      </c>
      <c r="O37" s="81"/>
    </row>
    <row r="38" spans="1:17" s="249" customFormat="1" ht="12.75" customHeight="1" x14ac:dyDescent="0.25">
      <c r="A38" s="102"/>
      <c r="B38" s="81"/>
      <c r="C38" s="504" t="s">
        <v>723</v>
      </c>
      <c r="D38" s="61"/>
      <c r="E38" s="379" t="s">
        <v>27</v>
      </c>
      <c r="F38" s="379" t="s">
        <v>461</v>
      </c>
      <c r="G38" s="565">
        <v>950</v>
      </c>
      <c r="H38" s="685">
        <v>444</v>
      </c>
      <c r="I38" s="355">
        <v>-383.96325716216199</v>
      </c>
      <c r="J38" s="355">
        <v>-174.75</v>
      </c>
      <c r="K38" s="355">
        <v>0</v>
      </c>
      <c r="L38" s="355">
        <v>2.1012500000000003</v>
      </c>
      <c r="M38" s="355">
        <v>194582</v>
      </c>
      <c r="N38" s="362">
        <v>-160227</v>
      </c>
      <c r="O38" s="81"/>
    </row>
    <row r="39" spans="1:17" ht="12.75" customHeight="1" x14ac:dyDescent="0.25">
      <c r="A39" s="70"/>
      <c r="B39" s="71"/>
      <c r="C39" s="504" t="s">
        <v>727</v>
      </c>
      <c r="D39" s="391"/>
      <c r="E39" s="92"/>
      <c r="F39" s="73" t="s">
        <v>46</v>
      </c>
      <c r="G39" s="496">
        <v>141</v>
      </c>
      <c r="H39" s="685">
        <v>851</v>
      </c>
      <c r="I39" s="355">
        <v>24942.555333325497</v>
      </c>
      <c r="J39" s="355">
        <v>0</v>
      </c>
      <c r="K39" s="355">
        <v>0</v>
      </c>
      <c r="L39" s="355">
        <v>3408</v>
      </c>
      <c r="M39" s="355">
        <v>3100000</v>
      </c>
      <c r="N39" s="362">
        <v>-259841</v>
      </c>
      <c r="O39" s="71"/>
    </row>
    <row r="40" spans="1:17" ht="12.75" customHeight="1" x14ac:dyDescent="0.25">
      <c r="A40" s="70"/>
      <c r="B40" s="71"/>
      <c r="C40" s="162" t="s">
        <v>648</v>
      </c>
      <c r="D40" s="400" t="s">
        <v>26</v>
      </c>
      <c r="E40" s="209" t="s">
        <v>504</v>
      </c>
      <c r="F40" s="222" t="s">
        <v>461</v>
      </c>
      <c r="G40" s="565">
        <v>143</v>
      </c>
      <c r="H40" s="685">
        <v>509</v>
      </c>
      <c r="I40" s="355">
        <v>23821.949410609042</v>
      </c>
      <c r="J40" s="355">
        <v>0</v>
      </c>
      <c r="K40" s="355">
        <v>13</v>
      </c>
      <c r="L40" s="355">
        <v>3565</v>
      </c>
      <c r="M40" s="355">
        <v>3349000</v>
      </c>
      <c r="N40" s="362">
        <v>-259841</v>
      </c>
      <c r="O40" s="71"/>
    </row>
    <row r="41" spans="1:17" ht="13" x14ac:dyDescent="0.3">
      <c r="A41" s="70"/>
      <c r="B41" s="71"/>
      <c r="C41" s="81" t="s">
        <v>446</v>
      </c>
      <c r="D41" s="391"/>
      <c r="E41" s="147"/>
      <c r="F41" s="231"/>
      <c r="G41" s="260"/>
      <c r="H41" s="686"/>
      <c r="I41" s="686"/>
      <c r="J41" s="686"/>
      <c r="K41" s="686"/>
      <c r="L41" s="686"/>
      <c r="M41" s="686"/>
      <c r="N41" s="687"/>
      <c r="O41" s="71"/>
    </row>
    <row r="42" spans="1:17" ht="13" x14ac:dyDescent="0.3">
      <c r="A42" s="70"/>
      <c r="B42" s="71"/>
      <c r="C42" s="137" t="s">
        <v>752</v>
      </c>
      <c r="D42" s="391"/>
      <c r="E42" s="146" t="s">
        <v>51</v>
      </c>
      <c r="F42" s="141" t="s">
        <v>46</v>
      </c>
      <c r="G42" s="263" t="s">
        <v>558</v>
      </c>
      <c r="H42" s="685">
        <v>572</v>
      </c>
      <c r="I42" s="355">
        <v>-9800.5015437062921</v>
      </c>
      <c r="J42" s="355">
        <v>-693.75</v>
      </c>
      <c r="K42" s="355">
        <v>0</v>
      </c>
      <c r="L42" s="355">
        <v>0</v>
      </c>
      <c r="M42" s="355">
        <v>253600</v>
      </c>
      <c r="N42" s="362">
        <v>-1240000</v>
      </c>
      <c r="O42" s="71"/>
    </row>
    <row r="43" spans="1:17" ht="12.75" customHeight="1" x14ac:dyDescent="0.3">
      <c r="A43" s="70"/>
      <c r="B43" s="71"/>
      <c r="C43" s="137"/>
      <c r="D43" s="401"/>
      <c r="E43" s="145"/>
      <c r="F43" s="145"/>
      <c r="G43" s="260"/>
      <c r="H43" s="358"/>
      <c r="I43" s="358"/>
      <c r="J43" s="358"/>
      <c r="K43" s="358"/>
      <c r="L43" s="358"/>
      <c r="M43" s="358"/>
      <c r="N43" s="363"/>
      <c r="O43" s="71"/>
    </row>
    <row r="44" spans="1:17" ht="12.75" customHeight="1" x14ac:dyDescent="0.3">
      <c r="A44" s="70"/>
      <c r="B44" s="71"/>
      <c r="C44" s="241" t="s">
        <v>753</v>
      </c>
      <c r="D44" s="402"/>
      <c r="E44" s="131" t="s">
        <v>154</v>
      </c>
      <c r="F44" s="131" t="s">
        <v>461</v>
      </c>
      <c r="G44" s="335" t="s">
        <v>559</v>
      </c>
      <c r="H44" s="711">
        <v>971</v>
      </c>
      <c r="I44" s="360">
        <v>343329.48071551998</v>
      </c>
      <c r="J44" s="360">
        <v>2639.5</v>
      </c>
      <c r="K44" s="360">
        <v>28846</v>
      </c>
      <c r="L44" s="360">
        <v>185829.60649999999</v>
      </c>
      <c r="M44" s="360">
        <v>18356000</v>
      </c>
      <c r="N44" s="712">
        <v>-3201000</v>
      </c>
      <c r="O44" s="71"/>
    </row>
    <row r="45" spans="1:17" ht="12.75" customHeight="1" x14ac:dyDescent="0.3">
      <c r="A45" s="70"/>
      <c r="B45" s="71"/>
      <c r="C45" s="166"/>
      <c r="D45" s="391"/>
      <c r="E45" s="147"/>
      <c r="F45" s="131"/>
      <c r="G45" s="569"/>
      <c r="H45" s="686"/>
      <c r="I45" s="686"/>
      <c r="J45" s="686"/>
      <c r="K45" s="686"/>
      <c r="L45" s="686"/>
      <c r="M45" s="686"/>
      <c r="N45" s="687"/>
      <c r="O45" s="71"/>
      <c r="P45" s="26" t="e">
        <f>IF(AND(P30="",#REF!="",H35="",H41="",#REF!="",#REF!="",#REF!="",#REF!="",#REF!=""),"",H45)</f>
        <v>#REF!</v>
      </c>
      <c r="Q45" s="26" t="e">
        <f>IF(AND(Q30="",#REF!="",N35="",N41="",#REF!="",#REF!="",#REF!="",#REF!="",#REF!=""),"",N45)</f>
        <v>#REF!</v>
      </c>
    </row>
    <row r="46" spans="1:17" ht="12.75" customHeight="1" x14ac:dyDescent="0.3">
      <c r="A46" s="70"/>
      <c r="B46" s="71"/>
      <c r="C46" s="135" t="s">
        <v>754</v>
      </c>
      <c r="D46" s="403"/>
      <c r="E46" s="117" t="s">
        <v>616</v>
      </c>
      <c r="F46" s="145" t="s">
        <v>461</v>
      </c>
      <c r="G46" s="283">
        <v>27</v>
      </c>
      <c r="H46" s="685">
        <v>969</v>
      </c>
      <c r="I46" s="355">
        <v>95793.030310330243</v>
      </c>
      <c r="J46" s="355">
        <v>988</v>
      </c>
      <c r="K46" s="355">
        <v>7404</v>
      </c>
      <c r="L46" s="355">
        <v>46014</v>
      </c>
      <c r="M46" s="355">
        <v>5591000</v>
      </c>
      <c r="N46" s="362">
        <v>-1065400</v>
      </c>
      <c r="O46" s="71"/>
    </row>
    <row r="47" spans="1:17" ht="12.75" customHeight="1" x14ac:dyDescent="0.3">
      <c r="A47" s="70"/>
      <c r="B47" s="71"/>
      <c r="C47" s="166"/>
      <c r="D47" s="391"/>
      <c r="E47" s="147"/>
      <c r="F47" s="222"/>
      <c r="G47" s="570"/>
      <c r="H47" s="358"/>
      <c r="I47" s="358"/>
      <c r="J47" s="358"/>
      <c r="K47" s="358"/>
      <c r="L47" s="358"/>
      <c r="M47" s="358"/>
      <c r="N47" s="363"/>
      <c r="O47" s="71"/>
    </row>
    <row r="48" spans="1:17" ht="12.75" customHeight="1" x14ac:dyDescent="0.3">
      <c r="A48" s="70"/>
      <c r="B48" s="71"/>
      <c r="C48" s="313" t="s">
        <v>755</v>
      </c>
      <c r="D48" s="404"/>
      <c r="E48" s="131" t="s">
        <v>545</v>
      </c>
      <c r="F48" s="131" t="s">
        <v>461</v>
      </c>
      <c r="G48" s="335" t="s">
        <v>560</v>
      </c>
      <c r="H48" s="711">
        <v>971</v>
      </c>
      <c r="I48" s="360">
        <v>247733.75839759008</v>
      </c>
      <c r="J48" s="360">
        <v>1736.2975000000001</v>
      </c>
      <c r="K48" s="360">
        <v>21352</v>
      </c>
      <c r="L48" s="360">
        <v>141765.56229999999</v>
      </c>
      <c r="M48" s="360">
        <v>14029000</v>
      </c>
      <c r="N48" s="712">
        <v>-3789000</v>
      </c>
      <c r="O48" s="71"/>
    </row>
    <row r="49" spans="1:17" ht="12.75" customHeight="1" x14ac:dyDescent="0.3">
      <c r="A49" s="70"/>
      <c r="B49" s="71"/>
      <c r="C49" s="166"/>
      <c r="D49" s="391"/>
      <c r="E49" s="147"/>
      <c r="F49" s="222"/>
      <c r="G49" s="569"/>
      <c r="H49" s="686"/>
      <c r="I49" s="686"/>
      <c r="J49" s="686"/>
      <c r="K49" s="686"/>
      <c r="L49" s="686"/>
      <c r="M49" s="686"/>
      <c r="N49" s="687"/>
      <c r="O49" s="71"/>
      <c r="P49" s="26" t="e">
        <f>IF(AND(H47="",P45=""),"",H49)</f>
        <v>#REF!</v>
      </c>
      <c r="Q49" s="26" t="e">
        <f>IF(AND(N47="",Q45=""),"",N49)</f>
        <v>#REF!</v>
      </c>
    </row>
    <row r="50" spans="1:17" ht="12.75" customHeight="1" x14ac:dyDescent="0.3">
      <c r="A50" s="70"/>
      <c r="B50" s="71"/>
      <c r="C50" s="133" t="s">
        <v>756</v>
      </c>
      <c r="D50" s="388"/>
      <c r="E50" s="117" t="s">
        <v>505</v>
      </c>
      <c r="F50" s="145" t="s">
        <v>461</v>
      </c>
      <c r="G50" s="283">
        <v>18</v>
      </c>
      <c r="H50" s="685">
        <v>640</v>
      </c>
      <c r="I50" s="355">
        <v>32790.395020468743</v>
      </c>
      <c r="J50" s="355">
        <v>0</v>
      </c>
      <c r="K50" s="355">
        <v>0</v>
      </c>
      <c r="L50" s="355">
        <v>0</v>
      </c>
      <c r="M50" s="355">
        <v>9816000</v>
      </c>
      <c r="N50" s="362">
        <v>-1055000</v>
      </c>
      <c r="O50" s="71"/>
    </row>
    <row r="51" spans="1:17" ht="13" x14ac:dyDescent="0.3">
      <c r="A51" s="70"/>
      <c r="B51" s="71"/>
      <c r="C51" s="166"/>
      <c r="D51" s="391"/>
      <c r="E51" s="147"/>
      <c r="F51" s="222"/>
      <c r="G51" s="265"/>
      <c r="H51" s="358"/>
      <c r="I51" s="358"/>
      <c r="J51" s="358"/>
      <c r="K51" s="358"/>
      <c r="L51" s="358"/>
      <c r="M51" s="358"/>
      <c r="N51" s="363"/>
      <c r="O51" s="71"/>
    </row>
    <row r="52" spans="1:17" ht="12.75" customHeight="1" x14ac:dyDescent="0.3">
      <c r="A52" s="70"/>
      <c r="B52" s="71"/>
      <c r="C52" s="241" t="s">
        <v>757</v>
      </c>
      <c r="D52" s="402"/>
      <c r="E52" s="131" t="s">
        <v>624</v>
      </c>
      <c r="F52" s="131" t="s">
        <v>461</v>
      </c>
      <c r="G52" s="335" t="s">
        <v>561</v>
      </c>
      <c r="H52" s="711">
        <v>971</v>
      </c>
      <c r="I52" s="360">
        <v>269346.37715464464</v>
      </c>
      <c r="J52" s="360">
        <v>1736.2975000000001</v>
      </c>
      <c r="K52" s="360">
        <v>21679</v>
      </c>
      <c r="L52" s="360">
        <v>145292.5</v>
      </c>
      <c r="M52" s="360">
        <v>14029000</v>
      </c>
      <c r="N52" s="712">
        <v>-3789000</v>
      </c>
      <c r="O52" s="71"/>
    </row>
    <row r="53" spans="1:17" ht="12.75" customHeight="1" x14ac:dyDescent="0.3">
      <c r="A53" s="70"/>
      <c r="B53" s="71"/>
      <c r="C53" s="166"/>
      <c r="D53" s="391"/>
      <c r="E53" s="148"/>
      <c r="F53" s="222"/>
      <c r="G53" s="265"/>
      <c r="H53" s="686"/>
      <c r="I53" s="686"/>
      <c r="J53" s="686"/>
      <c r="K53" s="686"/>
      <c r="L53" s="686"/>
      <c r="M53" s="686"/>
      <c r="N53" s="687"/>
      <c r="O53" s="71"/>
      <c r="P53" s="26" t="e">
        <f>IF(AND(H51="",P49=""),"",H53)</f>
        <v>#REF!</v>
      </c>
      <c r="Q53" s="26" t="e">
        <f>IF(AND(N51="",Q49=""),"",N53)</f>
        <v>#REF!</v>
      </c>
    </row>
    <row r="54" spans="1:17" ht="12.75" customHeight="1" x14ac:dyDescent="0.3">
      <c r="A54" s="70"/>
      <c r="B54" s="71"/>
      <c r="C54" s="133" t="s">
        <v>758</v>
      </c>
      <c r="D54" s="388"/>
      <c r="E54" s="197" t="s">
        <v>625</v>
      </c>
      <c r="F54" s="146" t="s">
        <v>461</v>
      </c>
      <c r="G54" s="283">
        <v>29</v>
      </c>
      <c r="H54" s="685">
        <v>877</v>
      </c>
      <c r="I54" s="355">
        <v>30782.349839851762</v>
      </c>
      <c r="J54" s="355">
        <v>0</v>
      </c>
      <c r="K54" s="355">
        <v>103</v>
      </c>
      <c r="L54" s="355">
        <v>4334.183</v>
      </c>
      <c r="M54" s="355">
        <v>4872000</v>
      </c>
      <c r="N54" s="362">
        <v>-542000</v>
      </c>
      <c r="O54" s="71"/>
    </row>
    <row r="55" spans="1:17" ht="13" x14ac:dyDescent="0.3">
      <c r="A55" s="70"/>
      <c r="B55" s="71"/>
      <c r="C55" s="166"/>
      <c r="D55" s="391"/>
      <c r="E55" s="148"/>
      <c r="F55" s="222"/>
      <c r="G55" s="266"/>
      <c r="H55" s="358"/>
      <c r="I55" s="358"/>
      <c r="J55" s="358"/>
      <c r="K55" s="358"/>
      <c r="L55" s="358"/>
      <c r="M55" s="358"/>
      <c r="N55" s="363"/>
      <c r="O55" s="71"/>
    </row>
    <row r="56" spans="1:17" ht="13.5" thickBot="1" x14ac:dyDescent="0.35">
      <c r="A56" s="70"/>
      <c r="B56" s="71"/>
      <c r="C56" s="242" t="s">
        <v>759</v>
      </c>
      <c r="D56" s="395"/>
      <c r="E56" s="131" t="s">
        <v>626</v>
      </c>
      <c r="F56" s="131" t="s">
        <v>461</v>
      </c>
      <c r="G56" s="571" t="s">
        <v>562</v>
      </c>
      <c r="H56" s="711">
        <v>971</v>
      </c>
      <c r="I56" s="360">
        <v>241543.98703152424</v>
      </c>
      <c r="J56" s="360">
        <v>1495</v>
      </c>
      <c r="K56" s="360">
        <v>20852</v>
      </c>
      <c r="L56" s="360">
        <v>135942.91509999998</v>
      </c>
      <c r="M56" s="360">
        <v>13346000</v>
      </c>
      <c r="N56" s="712">
        <v>-3816000</v>
      </c>
      <c r="O56" s="71"/>
    </row>
    <row r="57" spans="1:17" ht="13" x14ac:dyDescent="0.3">
      <c r="A57" s="70"/>
      <c r="B57" s="71"/>
      <c r="C57" s="519"/>
      <c r="D57" s="396"/>
      <c r="E57" s="73"/>
      <c r="F57" s="132"/>
      <c r="G57" s="269"/>
      <c r="H57" s="413"/>
      <c r="I57" s="413"/>
      <c r="J57" s="413"/>
      <c r="K57" s="413"/>
      <c r="L57" s="413"/>
      <c r="M57" s="413"/>
      <c r="N57" s="413"/>
      <c r="O57" s="71"/>
    </row>
    <row r="58" spans="1:17" ht="13" x14ac:dyDescent="0.3">
      <c r="A58" s="70"/>
      <c r="B58" s="71"/>
      <c r="C58" s="78"/>
      <c r="D58" s="464"/>
      <c r="E58" s="211"/>
      <c r="F58" s="78"/>
      <c r="G58" s="269"/>
      <c r="H58" s="156"/>
      <c r="I58" s="156"/>
      <c r="J58" s="156"/>
      <c r="K58" s="156"/>
      <c r="L58" s="156"/>
      <c r="M58" s="156"/>
      <c r="N58" s="156"/>
      <c r="O58" s="71"/>
    </row>
    <row r="59" spans="1:17" ht="13" x14ac:dyDescent="0.3">
      <c r="A59" s="70"/>
      <c r="B59" s="71"/>
      <c r="C59" s="891" t="s">
        <v>19</v>
      </c>
      <c r="D59" s="892"/>
      <c r="E59" s="892"/>
      <c r="F59" s="892"/>
      <c r="G59" s="269"/>
      <c r="H59" s="156"/>
      <c r="I59" s="156"/>
      <c r="J59" s="156"/>
      <c r="K59" s="156"/>
      <c r="L59" s="156"/>
      <c r="M59" s="156"/>
      <c r="N59" s="156"/>
      <c r="O59" s="71"/>
    </row>
    <row r="60" spans="1:17" ht="13.5" thickBot="1" x14ac:dyDescent="0.35">
      <c r="A60" s="70"/>
      <c r="B60" s="71"/>
      <c r="C60" s="95"/>
      <c r="D60" s="165"/>
      <c r="E60" s="132"/>
      <c r="F60" s="155"/>
      <c r="G60" s="269"/>
      <c r="H60" s="157"/>
      <c r="I60" s="157"/>
      <c r="J60" s="157"/>
      <c r="K60" s="157"/>
      <c r="L60" s="157"/>
      <c r="M60" s="157"/>
      <c r="N60" s="157"/>
      <c r="O60" s="71"/>
    </row>
    <row r="61" spans="1:17" ht="13.5" thickTop="1" thickBot="1" x14ac:dyDescent="0.3">
      <c r="A61" s="70"/>
      <c r="B61" s="71"/>
      <c r="C61" s="70"/>
      <c r="D61" s="212"/>
      <c r="E61" s="877" t="s">
        <v>52</v>
      </c>
      <c r="F61" s="878"/>
      <c r="G61" s="166"/>
      <c r="H61" s="877" t="s">
        <v>53</v>
      </c>
      <c r="I61" s="886"/>
      <c r="J61" s="886"/>
      <c r="K61" s="886"/>
      <c r="L61" s="886"/>
      <c r="M61" s="886"/>
      <c r="N61" s="878"/>
      <c r="O61" s="71"/>
    </row>
    <row r="62" spans="1:17" s="61" customFormat="1" ht="12.75" customHeight="1" thickTop="1" x14ac:dyDescent="0.25">
      <c r="A62" s="70"/>
      <c r="B62" s="71"/>
      <c r="C62" s="71"/>
      <c r="D62" s="251"/>
      <c r="E62" s="73"/>
      <c r="F62" s="71"/>
      <c r="G62" s="166"/>
      <c r="H62" s="71"/>
      <c r="I62" s="71"/>
      <c r="J62" s="71"/>
      <c r="K62" s="71"/>
      <c r="L62" s="71"/>
      <c r="M62" s="71"/>
      <c r="N62" s="71"/>
      <c r="O62" s="71"/>
    </row>
    <row r="63" spans="1:17" ht="12.5" hidden="1" x14ac:dyDescent="0.25"/>
    <row r="64" spans="1:17" ht="12.5" hidden="1" x14ac:dyDescent="0.25"/>
    <row r="65" spans="3:4" ht="12.5" hidden="1" x14ac:dyDescent="0.25"/>
    <row r="66" spans="3:4" ht="12.5" hidden="1" x14ac:dyDescent="0.25"/>
    <row r="67" spans="3:4" ht="12.5" hidden="1" x14ac:dyDescent="0.25"/>
    <row r="68" spans="3:4" ht="12.5" hidden="1" x14ac:dyDescent="0.25"/>
    <row r="69" spans="3:4" ht="12.5" hidden="1" x14ac:dyDescent="0.25"/>
    <row r="70" spans="3:4" ht="12.5" hidden="1" x14ac:dyDescent="0.25"/>
    <row r="71" spans="3:4" ht="12.5" hidden="1" x14ac:dyDescent="0.25">
      <c r="C71" s="31" t="s">
        <v>539</v>
      </c>
      <c r="D71" s="31"/>
    </row>
    <row r="72" spans="3:4" ht="12.5" hidden="1" x14ac:dyDescent="0.25">
      <c r="C72" s="28" t="s">
        <v>460</v>
      </c>
      <c r="D72" s="28"/>
    </row>
    <row r="73" spans="3:4" ht="12.5" hidden="1" x14ac:dyDescent="0.25">
      <c r="C73" s="31" t="s">
        <v>14</v>
      </c>
      <c r="D73" s="31"/>
    </row>
    <row r="74" spans="3:4" ht="12.5" hidden="1" x14ac:dyDescent="0.25">
      <c r="C74" s="27" t="s">
        <v>153</v>
      </c>
      <c r="D74" s="27"/>
    </row>
    <row r="75" spans="3:4" ht="12.5" hidden="1" x14ac:dyDescent="0.25"/>
    <row r="76" spans="3:4" ht="12.5" hidden="1" x14ac:dyDescent="0.25"/>
    <row r="77" spans="3:4" ht="12.5" hidden="1" x14ac:dyDescent="0.25"/>
    <row r="78" spans="3:4" ht="12.5" hidden="1" x14ac:dyDescent="0.25"/>
    <row r="79" spans="3:4" ht="12.5" hidden="1" x14ac:dyDescent="0.25"/>
    <row r="80" spans="3:4" ht="12.5" hidden="1" x14ac:dyDescent="0.25"/>
    <row r="81" ht="12.5" hidden="1" x14ac:dyDescent="0.25"/>
    <row r="82" ht="12.5" hidden="1" x14ac:dyDescent="0.25"/>
    <row r="83" ht="12.5" hidden="1" x14ac:dyDescent="0.25"/>
    <row r="84" ht="12.5" hidden="1" x14ac:dyDescent="0.25"/>
    <row r="85" ht="12.5" hidden="1" x14ac:dyDescent="0.25"/>
    <row r="86" ht="12.5" hidden="1" x14ac:dyDescent="0.25"/>
    <row r="87" ht="12.5" hidden="1" x14ac:dyDescent="0.25"/>
    <row r="88" ht="12.5" hidden="1" x14ac:dyDescent="0.25"/>
    <row r="89" ht="12.5" hidden="1" x14ac:dyDescent="0.25"/>
    <row r="90" ht="12.5" hidden="1" x14ac:dyDescent="0.25"/>
    <row r="91" ht="12.5" hidden="1" x14ac:dyDescent="0.25"/>
    <row r="92" ht="12.5" hidden="1" x14ac:dyDescent="0.25"/>
    <row r="93" ht="12.5" hidden="1" x14ac:dyDescent="0.25"/>
    <row r="94" ht="12.5" hidden="1" x14ac:dyDescent="0.25"/>
    <row r="95" ht="12.5" hidden="1" x14ac:dyDescent="0.25"/>
    <row r="96" ht="12.5" hidden="1" x14ac:dyDescent="0.25"/>
    <row r="97" ht="12.5" hidden="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sheetData>
  <sheetProtection formatCells="0" formatColumns="0" formatRows="0"/>
  <mergeCells count="5">
    <mergeCell ref="E61:F61"/>
    <mergeCell ref="H61:N61"/>
    <mergeCell ref="C2:N2"/>
    <mergeCell ref="C4:N4"/>
    <mergeCell ref="C59:F59"/>
  </mergeCells>
  <phoneticPr fontId="0" type="noConversion"/>
  <dataValidations count="1">
    <dataValidation type="decimal" operator="greaterThanOrEqual" allowBlank="1" showInputMessage="1" showErrorMessage="1" errorTitle="Cost of sales" error="Please write the amount with positive sign." sqref="H11:N16 H19:N26 H32:N40 H28:N28 H42:N42 H46:N46 H50:N50 H54:N54" xr:uid="{00000000-0002-0000-0400-000000000000}">
      <formula1>0</formula1>
    </dataValidation>
  </dataValidations>
  <hyperlinks>
    <hyperlink ref="H61" location="'Options IAS'!C1" display="Back to top" xr:uid="{00000000-0004-0000-0400-000000000000}"/>
    <hyperlink ref="E61" location="CONTENTS!C3" display="Back to contents" xr:uid="{00000000-0004-0000-0400-000001000000}"/>
    <hyperlink ref="H61:N61" location="Nature!C1" display="Back to top" xr:uid="{00000000-0004-0000-0400-000002000000}"/>
    <hyperlink ref="D19" location="Help!B14" display="Help" xr:uid="{00000000-0004-0000-0400-000003000000}"/>
    <hyperlink ref="D28" location="Help!B17" display="Help" xr:uid="{00000000-0004-0000-0400-000004000000}"/>
    <hyperlink ref="D11" location="Help!B12" display="Help" xr:uid="{00000000-0004-0000-0400-000005000000}"/>
    <hyperlink ref="D12" location="Help!B13" display="Help" xr:uid="{00000000-0004-0000-0400-000006000000}"/>
    <hyperlink ref="D22" location="Help!B16" display="Help" xr:uid="{00000000-0004-0000-0400-000007000000}"/>
    <hyperlink ref="D21" location="Help!B15" display="Help" xr:uid="{00000000-0004-0000-0400-000008000000}"/>
    <hyperlink ref="D40" location="Help!B21" display="Help" xr:uid="{00000000-0004-0000-0400-000009000000}"/>
    <hyperlink ref="D35" location="Help!B19" display="Help" xr:uid="{00000000-0004-0000-0400-00000A000000}"/>
    <hyperlink ref="D33" location="Help!B18" display="Help" xr:uid="{00000000-0004-0000-0400-00000B000000}"/>
    <hyperlink ref="D37" location="Help!B20" display="Help" xr:uid="{00000000-0004-0000-0400-00000C000000}"/>
  </hyperlinks>
  <printOptions horizontalCentered="1"/>
  <pageMargins left="0.75" right="0.75" top="0.78740157480314965" bottom="1" header="0.19" footer="0"/>
  <pageSetup paperSize="9" scale="48"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6"/>
  <sheetViews>
    <sheetView showGridLines="0" zoomScale="80" zoomScaleNormal="80" workbookViewId="0">
      <selection activeCell="C8" sqref="C8"/>
    </sheetView>
  </sheetViews>
  <sheetFormatPr defaultColWidth="0" defaultRowHeight="12.5" zeroHeight="1" x14ac:dyDescent="0.25"/>
  <cols>
    <col min="1" max="1" width="11.453125" style="317" customWidth="1"/>
    <col min="2" max="2" width="2.7265625" style="317" customWidth="1"/>
    <col min="3" max="3" width="103.1796875" customWidth="1"/>
    <col min="4" max="4" width="23" style="457" bestFit="1" customWidth="1"/>
    <col min="5" max="5" width="11.453125" bestFit="1" customWidth="1"/>
    <col min="6" max="6" width="10.54296875" style="281" customWidth="1"/>
    <col min="7" max="11" width="12.7265625" customWidth="1"/>
    <col min="12" max="12" width="13.54296875" bestFit="1" customWidth="1"/>
    <col min="13" max="13" width="14.26953125" bestFit="1" customWidth="1"/>
    <col min="14" max="14" width="3.7265625" style="61" customWidth="1"/>
    <col min="15" max="16384" width="9.1796875" hidden="1"/>
  </cols>
  <sheetData>
    <row r="1" spans="1:14" s="61" customFormat="1" ht="13" x14ac:dyDescent="0.3">
      <c r="A1" s="317"/>
      <c r="B1" s="315"/>
      <c r="C1" s="167" t="s">
        <v>38</v>
      </c>
      <c r="D1" s="233"/>
      <c r="E1" s="350"/>
      <c r="F1" s="350"/>
      <c r="G1" s="350"/>
      <c r="H1" s="350"/>
      <c r="I1" s="350"/>
      <c r="J1" s="350"/>
      <c r="K1" s="350"/>
      <c r="L1" s="350"/>
      <c r="M1" s="350"/>
      <c r="N1" s="166"/>
    </row>
    <row r="2" spans="1:14" s="1" customFormat="1" x14ac:dyDescent="0.25">
      <c r="A2" s="317"/>
      <c r="B2" s="315"/>
      <c r="C2" s="873" t="s">
        <v>918</v>
      </c>
      <c r="D2" s="874"/>
      <c r="E2" s="874"/>
      <c r="F2" s="874"/>
      <c r="G2" s="874"/>
      <c r="H2" s="875"/>
      <c r="I2" s="875"/>
      <c r="J2" s="875"/>
      <c r="K2" s="875"/>
      <c r="L2" s="875"/>
      <c r="M2" s="876"/>
      <c r="N2" s="166"/>
    </row>
    <row r="3" spans="1:14" s="61" customFormat="1" ht="13" x14ac:dyDescent="0.3">
      <c r="A3" s="317"/>
      <c r="B3" s="315"/>
      <c r="C3" s="167" t="s">
        <v>39</v>
      </c>
      <c r="D3" s="458"/>
      <c r="E3" s="166"/>
      <c r="F3" s="166"/>
      <c r="G3" s="166"/>
      <c r="H3" s="166"/>
      <c r="I3" s="166"/>
      <c r="J3" s="166"/>
      <c r="K3" s="166"/>
      <c r="L3" s="166"/>
      <c r="M3" s="166"/>
      <c r="N3" s="166"/>
    </row>
    <row r="4" spans="1:14" s="1" customFormat="1" x14ac:dyDescent="0.25">
      <c r="A4" s="317"/>
      <c r="B4" s="315"/>
      <c r="C4" s="882" t="str">
        <f>IF('Gen. charac.'!C4:I4="","",'Gen. charac.'!C4:I4)</f>
        <v/>
      </c>
      <c r="D4" s="883"/>
      <c r="E4" s="883"/>
      <c r="F4" s="883"/>
      <c r="G4" s="883"/>
      <c r="H4" s="884"/>
      <c r="I4" s="884"/>
      <c r="J4" s="884"/>
      <c r="K4" s="884"/>
      <c r="L4" s="884"/>
      <c r="M4" s="885"/>
      <c r="N4" s="166"/>
    </row>
    <row r="5" spans="1:14" s="61" customFormat="1" ht="13" x14ac:dyDescent="0.3">
      <c r="A5" s="317"/>
      <c r="B5" s="315"/>
      <c r="C5" s="166"/>
      <c r="D5" s="458"/>
      <c r="E5" s="166"/>
      <c r="F5" s="166"/>
      <c r="G5" s="277" t="str">
        <f>IF('Gen. charac.'!$C$39="Thousands","Thousands",IF('Gen. charac.'!$C$39="Millions","Millions",""))</f>
        <v/>
      </c>
      <c r="H5" s="277"/>
      <c r="I5" s="277"/>
      <c r="J5" s="277"/>
      <c r="K5" s="277"/>
      <c r="L5" s="277"/>
      <c r="M5" s="277" t="str">
        <f>IF('Gen. charac.'!$C$36&lt;&gt;"",CONCATENATE(LEFT('Gen. charac.'!$C$36,3)),"")</f>
        <v>EUR</v>
      </c>
      <c r="N5" s="166"/>
    </row>
    <row r="6" spans="1:14" s="1" customFormat="1" ht="13" x14ac:dyDescent="0.3">
      <c r="A6" s="317"/>
      <c r="B6" s="315"/>
      <c r="C6" s="56" t="s">
        <v>137</v>
      </c>
      <c r="D6" s="456" t="s">
        <v>41</v>
      </c>
      <c r="E6" s="170" t="s">
        <v>42</v>
      </c>
      <c r="F6" s="166"/>
      <c r="G6" s="697"/>
      <c r="H6" s="697"/>
      <c r="I6" s="697"/>
      <c r="J6" s="697"/>
      <c r="K6" s="697"/>
      <c r="L6" s="697"/>
      <c r="M6" s="697"/>
      <c r="N6" s="166"/>
    </row>
    <row r="7" spans="1:14" s="61" customFormat="1" ht="13" x14ac:dyDescent="0.3">
      <c r="A7" s="317"/>
      <c r="B7" s="315"/>
      <c r="D7" s="168" t="s">
        <v>44</v>
      </c>
      <c r="E7" s="168" t="s">
        <v>45</v>
      </c>
      <c r="F7" s="169" t="s">
        <v>448</v>
      </c>
      <c r="G7" s="680" t="s">
        <v>919</v>
      </c>
      <c r="H7" s="680" t="s">
        <v>920</v>
      </c>
      <c r="I7" s="680" t="s">
        <v>915</v>
      </c>
      <c r="J7" s="680" t="s">
        <v>916</v>
      </c>
      <c r="K7" s="680" t="s">
        <v>917</v>
      </c>
      <c r="L7" s="680" t="s">
        <v>921</v>
      </c>
      <c r="M7" s="680" t="s">
        <v>922</v>
      </c>
      <c r="N7" s="166"/>
    </row>
    <row r="8" spans="1:14" s="61" customFormat="1" ht="13.5" thickBot="1" x14ac:dyDescent="0.35">
      <c r="A8" s="317"/>
      <c r="B8" s="315"/>
      <c r="D8" s="168"/>
      <c r="E8" s="168"/>
      <c r="F8" s="169"/>
      <c r="G8" s="271"/>
      <c r="H8" s="674"/>
      <c r="I8" s="674"/>
      <c r="J8" s="674"/>
      <c r="K8" s="674"/>
      <c r="L8" s="674"/>
      <c r="M8" s="271"/>
      <c r="N8" s="166"/>
    </row>
    <row r="9" spans="1:14" s="1" customFormat="1" ht="13" x14ac:dyDescent="0.3">
      <c r="A9" s="317"/>
      <c r="B9" s="315"/>
      <c r="C9" s="166"/>
      <c r="D9" s="164"/>
      <c r="E9" s="166"/>
      <c r="F9" s="278"/>
      <c r="G9" s="688"/>
      <c r="H9" s="688"/>
      <c r="I9" s="688"/>
      <c r="J9" s="688"/>
      <c r="K9" s="688"/>
      <c r="L9" s="688"/>
      <c r="M9" s="689"/>
      <c r="N9" s="166"/>
    </row>
    <row r="10" spans="1:14" ht="12.75" customHeight="1" x14ac:dyDescent="0.3">
      <c r="B10" s="315"/>
      <c r="C10" s="240" t="s">
        <v>803</v>
      </c>
      <c r="D10" s="239" t="s">
        <v>138</v>
      </c>
      <c r="E10" s="239" t="s">
        <v>461</v>
      </c>
      <c r="F10" s="279" t="s">
        <v>561</v>
      </c>
      <c r="G10" s="714">
        <v>971</v>
      </c>
      <c r="H10" s="356">
        <v>269346.37715464464</v>
      </c>
      <c r="I10" s="356">
        <v>1736.2975000000001</v>
      </c>
      <c r="J10" s="356">
        <v>21679</v>
      </c>
      <c r="K10" s="356">
        <v>145292.5</v>
      </c>
      <c r="L10" s="356">
        <v>14029000</v>
      </c>
      <c r="M10" s="357">
        <v>-3789000</v>
      </c>
      <c r="N10" s="166"/>
    </row>
    <row r="11" spans="1:14" ht="13" x14ac:dyDescent="0.3">
      <c r="B11" s="315"/>
      <c r="C11" s="350"/>
      <c r="D11" s="233"/>
      <c r="E11" s="166"/>
      <c r="F11" s="698"/>
      <c r="G11" s="593"/>
      <c r="H11" s="593"/>
      <c r="I11" s="593"/>
      <c r="J11" s="593"/>
      <c r="K11" s="593"/>
      <c r="L11" s="593"/>
      <c r="M11" s="594"/>
      <c r="N11" s="166"/>
    </row>
    <row r="12" spans="1:14" ht="13" x14ac:dyDescent="0.3">
      <c r="B12" s="315"/>
      <c r="C12" s="204" t="s">
        <v>595</v>
      </c>
      <c r="D12" s="239" t="s">
        <v>546</v>
      </c>
      <c r="E12" s="239" t="s">
        <v>461</v>
      </c>
      <c r="F12" s="279" t="s">
        <v>1</v>
      </c>
      <c r="G12" s="684">
        <v>804</v>
      </c>
      <c r="H12" s="353">
        <v>-6684.1322723134381</v>
      </c>
      <c r="I12" s="353">
        <v>-2215</v>
      </c>
      <c r="J12" s="353">
        <v>0</v>
      </c>
      <c r="K12" s="353">
        <v>2912.25</v>
      </c>
      <c r="L12" s="353">
        <v>1541800</v>
      </c>
      <c r="M12" s="354">
        <v>-6974000</v>
      </c>
      <c r="N12" s="166"/>
    </row>
    <row r="13" spans="1:14" x14ac:dyDescent="0.25">
      <c r="B13" s="315"/>
      <c r="C13" s="161"/>
      <c r="D13" s="470"/>
      <c r="E13" s="171"/>
      <c r="F13" s="811"/>
      <c r="G13" s="593"/>
      <c r="H13" s="593"/>
      <c r="I13" s="593"/>
      <c r="J13" s="593"/>
      <c r="K13" s="593"/>
      <c r="L13" s="593"/>
      <c r="M13" s="594"/>
      <c r="N13" s="166"/>
    </row>
    <row r="14" spans="1:14" ht="13" x14ac:dyDescent="0.3">
      <c r="B14" s="315"/>
      <c r="C14" s="204" t="s">
        <v>828</v>
      </c>
      <c r="D14" s="239" t="s">
        <v>629</v>
      </c>
      <c r="E14" s="239" t="s">
        <v>461</v>
      </c>
      <c r="F14" s="369" t="s">
        <v>820</v>
      </c>
      <c r="G14" s="684">
        <v>531</v>
      </c>
      <c r="H14" s="353">
        <v>-47853.320174821099</v>
      </c>
      <c r="I14" s="353">
        <v>-8209.5</v>
      </c>
      <c r="J14" s="353">
        <v>-493</v>
      </c>
      <c r="K14" s="353">
        <v>0</v>
      </c>
      <c r="L14" s="353">
        <v>1352600</v>
      </c>
      <c r="M14" s="354">
        <v>-5612000</v>
      </c>
      <c r="N14" s="166"/>
    </row>
    <row r="15" spans="1:14" x14ac:dyDescent="0.25">
      <c r="B15" s="315"/>
      <c r="C15" s="161"/>
      <c r="D15" s="470"/>
      <c r="E15" s="171"/>
      <c r="F15" s="280"/>
      <c r="G15" s="715"/>
      <c r="H15" s="715"/>
      <c r="I15" s="715"/>
      <c r="J15" s="715"/>
      <c r="K15" s="715"/>
      <c r="L15" s="715"/>
      <c r="M15" s="716"/>
      <c r="N15" s="166"/>
    </row>
    <row r="16" spans="1:14" ht="13" x14ac:dyDescent="0.3">
      <c r="B16" s="315"/>
      <c r="C16" s="735" t="s">
        <v>813</v>
      </c>
      <c r="D16" s="142" t="s">
        <v>815</v>
      </c>
      <c r="E16" s="465" t="s">
        <v>461</v>
      </c>
      <c r="F16" s="279" t="s">
        <v>590</v>
      </c>
      <c r="G16" s="714">
        <v>212</v>
      </c>
      <c r="H16" s="356">
        <v>2769.2654474528294</v>
      </c>
      <c r="I16" s="356">
        <v>0</v>
      </c>
      <c r="J16" s="356">
        <v>0</v>
      </c>
      <c r="K16" s="356">
        <v>0</v>
      </c>
      <c r="L16" s="356">
        <v>1071678.5763999999</v>
      </c>
      <c r="M16" s="357">
        <v>-1128000</v>
      </c>
      <c r="N16" s="166"/>
    </row>
    <row r="17" spans="1:14" x14ac:dyDescent="0.25">
      <c r="B17" s="315"/>
      <c r="C17" s="161"/>
      <c r="D17" s="470"/>
      <c r="E17" s="171"/>
      <c r="F17" s="280"/>
      <c r="G17" s="715"/>
      <c r="H17" s="715"/>
      <c r="I17" s="715"/>
      <c r="J17" s="715"/>
      <c r="K17" s="715"/>
      <c r="L17" s="715"/>
      <c r="M17" s="716"/>
      <c r="N17" s="166"/>
    </row>
    <row r="18" spans="1:14" ht="13" x14ac:dyDescent="0.3">
      <c r="B18" s="315"/>
      <c r="C18" s="735" t="s">
        <v>814</v>
      </c>
      <c r="D18" s="142" t="s">
        <v>816</v>
      </c>
      <c r="E18" s="465" t="s">
        <v>461</v>
      </c>
      <c r="F18" s="279" t="s">
        <v>591</v>
      </c>
      <c r="G18" s="714">
        <v>469</v>
      </c>
      <c r="H18" s="356">
        <v>-79633.60599524522</v>
      </c>
      <c r="I18" s="356">
        <v>-12668</v>
      </c>
      <c r="J18" s="356">
        <v>-994</v>
      </c>
      <c r="K18" s="356">
        <v>0</v>
      </c>
      <c r="L18" s="356">
        <v>28000</v>
      </c>
      <c r="M18" s="357">
        <v>-8011000</v>
      </c>
      <c r="N18" s="166"/>
    </row>
    <row r="19" spans="1:14" x14ac:dyDescent="0.25">
      <c r="B19" s="315"/>
      <c r="C19" s="161"/>
      <c r="D19" s="470"/>
      <c r="E19" s="171"/>
      <c r="F19" s="280"/>
      <c r="G19" s="715"/>
      <c r="H19" s="715"/>
      <c r="I19" s="715"/>
      <c r="J19" s="715"/>
      <c r="K19" s="715"/>
      <c r="L19" s="715"/>
      <c r="M19" s="716"/>
      <c r="N19" s="166"/>
    </row>
    <row r="20" spans="1:14" ht="26" x14ac:dyDescent="0.3">
      <c r="B20" s="315"/>
      <c r="C20" s="469" t="s">
        <v>829</v>
      </c>
      <c r="D20" s="606" t="s">
        <v>817</v>
      </c>
      <c r="E20" s="117" t="s">
        <v>461</v>
      </c>
      <c r="F20" s="369" t="s">
        <v>821</v>
      </c>
      <c r="G20" s="714">
        <v>212</v>
      </c>
      <c r="H20" s="356">
        <v>-2686.9814481132075</v>
      </c>
      <c r="I20" s="356">
        <v>0</v>
      </c>
      <c r="J20" s="356">
        <v>0</v>
      </c>
      <c r="K20" s="356">
        <v>0</v>
      </c>
      <c r="L20" s="356">
        <v>130000</v>
      </c>
      <c r="M20" s="357">
        <v>-322000</v>
      </c>
      <c r="N20" s="166"/>
    </row>
    <row r="21" spans="1:14" x14ac:dyDescent="0.25">
      <c r="B21" s="315"/>
      <c r="C21" s="161"/>
      <c r="D21" s="470"/>
      <c r="E21" s="171"/>
      <c r="F21" s="280"/>
      <c r="G21" s="715"/>
      <c r="H21" s="715"/>
      <c r="I21" s="715"/>
      <c r="J21" s="715"/>
      <c r="K21" s="715"/>
      <c r="L21" s="715"/>
      <c r="M21" s="716"/>
      <c r="N21" s="166"/>
    </row>
    <row r="22" spans="1:14" ht="13" x14ac:dyDescent="0.3">
      <c r="B22" s="315"/>
      <c r="C22" s="812" t="s">
        <v>995</v>
      </c>
      <c r="D22" s="460" t="s">
        <v>996</v>
      </c>
      <c r="E22" s="117" t="s">
        <v>461</v>
      </c>
      <c r="F22" s="369" t="s">
        <v>994</v>
      </c>
      <c r="G22" s="714">
        <v>152</v>
      </c>
      <c r="H22" s="356">
        <v>21939.759460526315</v>
      </c>
      <c r="I22" s="356">
        <v>0</v>
      </c>
      <c r="J22" s="356">
        <v>0</v>
      </c>
      <c r="K22" s="356">
        <v>0</v>
      </c>
      <c r="L22" s="356">
        <v>1650600</v>
      </c>
      <c r="M22" s="357">
        <v>-225624</v>
      </c>
      <c r="N22" s="166"/>
    </row>
    <row r="23" spans="1:14" x14ac:dyDescent="0.25">
      <c r="B23" s="315"/>
      <c r="C23" s="161"/>
      <c r="D23" s="470"/>
      <c r="E23" s="171"/>
      <c r="F23" s="280"/>
      <c r="G23" s="757"/>
      <c r="H23" s="757"/>
      <c r="I23" s="757"/>
      <c r="J23" s="757"/>
      <c r="K23" s="757"/>
      <c r="L23" s="757"/>
      <c r="M23" s="758"/>
      <c r="N23" s="166"/>
    </row>
    <row r="24" spans="1:14" ht="13" x14ac:dyDescent="0.3">
      <c r="B24" s="315"/>
      <c r="C24" s="812" t="s">
        <v>997</v>
      </c>
      <c r="D24" s="470"/>
      <c r="E24" s="117" t="s">
        <v>46</v>
      </c>
      <c r="F24" s="369" t="s">
        <v>822</v>
      </c>
      <c r="G24" s="714">
        <v>203</v>
      </c>
      <c r="H24" s="356">
        <v>433.32565315270898</v>
      </c>
      <c r="I24" s="356">
        <v>0</v>
      </c>
      <c r="J24" s="356">
        <v>0</v>
      </c>
      <c r="K24" s="356">
        <v>0</v>
      </c>
      <c r="L24" s="356">
        <v>381600</v>
      </c>
      <c r="M24" s="357">
        <v>-1364676.6</v>
      </c>
      <c r="N24" s="166"/>
    </row>
    <row r="25" spans="1:14" ht="13" x14ac:dyDescent="0.3">
      <c r="B25" s="315"/>
      <c r="C25" s="469"/>
      <c r="D25" s="470"/>
      <c r="E25" s="171"/>
      <c r="F25" s="600"/>
      <c r="G25" s="715"/>
      <c r="H25" s="715"/>
      <c r="I25" s="715"/>
      <c r="J25" s="715"/>
      <c r="K25" s="715"/>
      <c r="L25" s="715"/>
      <c r="M25" s="716"/>
      <c r="N25" s="166"/>
    </row>
    <row r="26" spans="1:14" ht="13" x14ac:dyDescent="0.3">
      <c r="B26" s="315"/>
      <c r="C26" s="812" t="s">
        <v>998</v>
      </c>
      <c r="D26" s="505" t="s">
        <v>607</v>
      </c>
      <c r="E26" s="117" t="s">
        <v>461</v>
      </c>
      <c r="F26" s="369" t="s">
        <v>823</v>
      </c>
      <c r="G26" s="714">
        <v>377</v>
      </c>
      <c r="H26" s="356">
        <v>22540.571473448272</v>
      </c>
      <c r="I26" s="356">
        <v>0</v>
      </c>
      <c r="J26" s="356">
        <v>158</v>
      </c>
      <c r="K26" s="356">
        <v>2627</v>
      </c>
      <c r="L26" s="356">
        <v>2429000</v>
      </c>
      <c r="M26" s="357">
        <v>-106686.7271</v>
      </c>
      <c r="N26" s="166"/>
    </row>
    <row r="27" spans="1:14" x14ac:dyDescent="0.25">
      <c r="B27" s="315"/>
      <c r="C27" s="161"/>
      <c r="D27" s="470"/>
      <c r="E27" s="171"/>
      <c r="F27" s="600"/>
      <c r="G27" s="593"/>
      <c r="H27" s="593"/>
      <c r="I27" s="593"/>
      <c r="J27" s="593"/>
      <c r="K27" s="593"/>
      <c r="L27" s="593"/>
      <c r="M27" s="594"/>
      <c r="N27" s="166"/>
    </row>
    <row r="28" spans="1:14" ht="13" x14ac:dyDescent="0.3">
      <c r="B28" s="315"/>
      <c r="C28" s="204" t="s">
        <v>831</v>
      </c>
      <c r="D28" s="239" t="s">
        <v>629</v>
      </c>
      <c r="E28" s="239" t="s">
        <v>461</v>
      </c>
      <c r="F28" s="369" t="s">
        <v>824</v>
      </c>
      <c r="G28" s="684">
        <v>639</v>
      </c>
      <c r="H28" s="353">
        <v>31836.669273693267</v>
      </c>
      <c r="I28" s="353">
        <v>-188.5</v>
      </c>
      <c r="J28" s="353">
        <v>309</v>
      </c>
      <c r="K28" s="353">
        <v>8506</v>
      </c>
      <c r="L28" s="353">
        <v>1784000</v>
      </c>
      <c r="M28" s="354">
        <v>-1362000</v>
      </c>
      <c r="N28" s="166"/>
    </row>
    <row r="29" spans="1:14" x14ac:dyDescent="0.25">
      <c r="B29" s="315"/>
      <c r="C29" s="161"/>
      <c r="D29" s="470"/>
      <c r="E29" s="171"/>
      <c r="F29" s="280"/>
      <c r="G29" s="715"/>
      <c r="H29" s="715"/>
      <c r="I29" s="715"/>
      <c r="J29" s="715"/>
      <c r="K29" s="715"/>
      <c r="L29" s="715"/>
      <c r="M29" s="716"/>
      <c r="N29" s="166"/>
    </row>
    <row r="30" spans="1:14" s="238" customFormat="1" ht="13" x14ac:dyDescent="0.3">
      <c r="A30" s="319"/>
      <c r="B30" s="303"/>
      <c r="C30" s="466" t="s">
        <v>622</v>
      </c>
      <c r="D30" s="465" t="s">
        <v>623</v>
      </c>
      <c r="E30" s="465" t="s">
        <v>461</v>
      </c>
      <c r="F30" s="279" t="s">
        <v>585</v>
      </c>
      <c r="G30" s="714">
        <v>572</v>
      </c>
      <c r="H30" s="356">
        <v>42272.944658898596</v>
      </c>
      <c r="I30" s="356">
        <v>-3.25</v>
      </c>
      <c r="J30" s="356">
        <v>601.5</v>
      </c>
      <c r="K30" s="356">
        <v>11028</v>
      </c>
      <c r="L30" s="356">
        <v>1841000</v>
      </c>
      <c r="M30" s="357">
        <v>-622000</v>
      </c>
      <c r="N30" s="133"/>
    </row>
    <row r="31" spans="1:14" x14ac:dyDescent="0.25">
      <c r="B31" s="315"/>
      <c r="C31" s="467"/>
      <c r="D31" s="462"/>
      <c r="E31" s="164"/>
      <c r="F31" s="811"/>
      <c r="G31" s="715"/>
      <c r="H31" s="715"/>
      <c r="I31" s="715"/>
      <c r="J31" s="715"/>
      <c r="K31" s="715"/>
      <c r="L31" s="715"/>
      <c r="M31" s="716"/>
      <c r="N31" s="166"/>
    </row>
    <row r="32" spans="1:14" s="238" customFormat="1" ht="13" x14ac:dyDescent="0.3">
      <c r="A32" s="319"/>
      <c r="B32" s="303"/>
      <c r="C32" s="812" t="s">
        <v>999</v>
      </c>
      <c r="D32" s="812" t="s">
        <v>1000</v>
      </c>
      <c r="E32" s="143" t="s">
        <v>461</v>
      </c>
      <c r="F32" s="562" t="s">
        <v>586</v>
      </c>
      <c r="G32" s="714">
        <v>247</v>
      </c>
      <c r="H32" s="356">
        <v>1735.0961724696351</v>
      </c>
      <c r="I32" s="356">
        <v>0</v>
      </c>
      <c r="J32" s="356">
        <v>0</v>
      </c>
      <c r="K32" s="356">
        <v>0</v>
      </c>
      <c r="L32" s="356">
        <v>400000</v>
      </c>
      <c r="M32" s="357">
        <v>-168000</v>
      </c>
      <c r="N32" s="133"/>
    </row>
    <row r="33" spans="1:14" s="295" customFormat="1" ht="25" x14ac:dyDescent="0.25">
      <c r="A33" s="318"/>
      <c r="B33" s="316"/>
      <c r="C33" s="637" t="s">
        <v>1001</v>
      </c>
      <c r="D33" s="507" t="s">
        <v>1000</v>
      </c>
      <c r="E33" s="236" t="s">
        <v>461</v>
      </c>
      <c r="F33" s="369" t="s">
        <v>618</v>
      </c>
      <c r="G33" s="714">
        <v>139</v>
      </c>
      <c r="H33" s="356">
        <v>-2636.8793669064748</v>
      </c>
      <c r="I33" s="356">
        <v>0</v>
      </c>
      <c r="J33" s="356">
        <v>0</v>
      </c>
      <c r="K33" s="356">
        <v>0</v>
      </c>
      <c r="L33" s="356">
        <v>59000</v>
      </c>
      <c r="M33" s="357">
        <v>-520000</v>
      </c>
      <c r="N33" s="316"/>
    </row>
    <row r="34" spans="1:14" s="296" customFormat="1" ht="25" x14ac:dyDescent="0.25">
      <c r="A34" s="317"/>
      <c r="B34" s="315"/>
      <c r="C34" s="637" t="s">
        <v>1002</v>
      </c>
      <c r="D34" s="507" t="s">
        <v>1003</v>
      </c>
      <c r="E34" s="236" t="s">
        <v>461</v>
      </c>
      <c r="F34" s="369" t="s">
        <v>587</v>
      </c>
      <c r="G34" s="714">
        <v>160</v>
      </c>
      <c r="H34" s="356">
        <v>1195.7562499999999</v>
      </c>
      <c r="I34" s="356">
        <v>0</v>
      </c>
      <c r="J34" s="356">
        <v>0</v>
      </c>
      <c r="K34" s="356">
        <v>0</v>
      </c>
      <c r="L34" s="356">
        <v>353000</v>
      </c>
      <c r="M34" s="357">
        <v>-61731</v>
      </c>
      <c r="N34" s="315"/>
    </row>
    <row r="35" spans="1:14" x14ac:dyDescent="0.25">
      <c r="B35" s="315"/>
      <c r="C35" s="467"/>
      <c r="D35" s="462"/>
      <c r="E35" s="164"/>
      <c r="F35" s="280"/>
      <c r="G35" s="715"/>
      <c r="H35" s="715"/>
      <c r="I35" s="715"/>
      <c r="J35" s="715"/>
      <c r="K35" s="715"/>
      <c r="L35" s="715"/>
      <c r="M35" s="716"/>
      <c r="N35" s="166"/>
    </row>
    <row r="36" spans="1:14" s="238" customFormat="1" ht="13" x14ac:dyDescent="0.3">
      <c r="A36" s="319"/>
      <c r="B36" s="303"/>
      <c r="C36" s="735" t="s">
        <v>550</v>
      </c>
      <c r="D36" s="468" t="s">
        <v>547</v>
      </c>
      <c r="E36" s="465" t="s">
        <v>461</v>
      </c>
      <c r="F36" s="279" t="s">
        <v>588</v>
      </c>
      <c r="G36" s="714">
        <v>391</v>
      </c>
      <c r="H36" s="356">
        <v>-17430.417632301789</v>
      </c>
      <c r="I36" s="356">
        <v>-2762.8863000000001</v>
      </c>
      <c r="J36" s="356">
        <v>0</v>
      </c>
      <c r="K36" s="356">
        <v>201.5</v>
      </c>
      <c r="L36" s="356">
        <v>984610</v>
      </c>
      <c r="M36" s="357">
        <v>-2897000</v>
      </c>
      <c r="N36" s="133"/>
    </row>
    <row r="37" spans="1:14" s="249" customFormat="1" x14ac:dyDescent="0.25">
      <c r="A37" s="310"/>
      <c r="B37" s="349"/>
      <c r="C37" s="637" t="s">
        <v>881</v>
      </c>
      <c r="D37" s="164" t="s">
        <v>551</v>
      </c>
      <c r="E37" s="164" t="s">
        <v>461</v>
      </c>
      <c r="F37" s="699" t="s">
        <v>619</v>
      </c>
      <c r="G37" s="714">
        <v>173</v>
      </c>
      <c r="H37" s="356">
        <v>-11184.772992774566</v>
      </c>
      <c r="I37" s="356">
        <v>-2339</v>
      </c>
      <c r="J37" s="356">
        <v>0</v>
      </c>
      <c r="K37" s="356">
        <v>0</v>
      </c>
      <c r="L37" s="356">
        <v>1278000</v>
      </c>
      <c r="M37" s="357">
        <v>-1616000</v>
      </c>
      <c r="N37" s="350"/>
    </row>
    <row r="38" spans="1:14" s="247" customFormat="1" x14ac:dyDescent="0.25">
      <c r="A38" s="317"/>
      <c r="B38" s="315"/>
      <c r="C38" s="637" t="s">
        <v>882</v>
      </c>
      <c r="D38" s="164" t="s">
        <v>552</v>
      </c>
      <c r="E38" s="164" t="s">
        <v>461</v>
      </c>
      <c r="F38" s="700" t="s">
        <v>589</v>
      </c>
      <c r="G38" s="714">
        <v>198</v>
      </c>
      <c r="H38" s="356">
        <v>-1268.1070398989896</v>
      </c>
      <c r="I38" s="356">
        <v>0</v>
      </c>
      <c r="J38" s="356">
        <v>0</v>
      </c>
      <c r="K38" s="356">
        <v>973.75</v>
      </c>
      <c r="L38" s="356">
        <v>979000</v>
      </c>
      <c r="M38" s="357">
        <v>-544000</v>
      </c>
      <c r="N38" s="166"/>
    </row>
    <row r="39" spans="1:14" s="247" customFormat="1" x14ac:dyDescent="0.25">
      <c r="A39" s="317"/>
      <c r="B39" s="315"/>
      <c r="C39" s="467"/>
      <c r="D39" s="164"/>
      <c r="E39" s="164"/>
      <c r="F39" s="280"/>
      <c r="G39" s="715"/>
      <c r="H39" s="715"/>
      <c r="I39" s="715"/>
      <c r="J39" s="715"/>
      <c r="K39" s="715"/>
      <c r="L39" s="715"/>
      <c r="M39" s="716"/>
      <c r="N39" s="166"/>
    </row>
    <row r="40" spans="1:14" s="238" customFormat="1" ht="13" x14ac:dyDescent="0.3">
      <c r="A40" s="319"/>
      <c r="B40" s="303"/>
      <c r="C40" s="735" t="s">
        <v>761</v>
      </c>
      <c r="D40" s="468">
        <v>39102</v>
      </c>
      <c r="E40" s="465" t="s">
        <v>461</v>
      </c>
      <c r="F40" s="562" t="s">
        <v>762</v>
      </c>
      <c r="G40" s="714">
        <v>168</v>
      </c>
      <c r="H40" s="356">
        <v>-1339.1774291666666</v>
      </c>
      <c r="I40" s="356">
        <v>0</v>
      </c>
      <c r="J40" s="356">
        <v>0</v>
      </c>
      <c r="K40" s="356">
        <v>0</v>
      </c>
      <c r="L40" s="356">
        <v>10284</v>
      </c>
      <c r="M40" s="357">
        <v>-139753.54999999999</v>
      </c>
      <c r="N40" s="133"/>
    </row>
    <row r="41" spans="1:14" ht="13" x14ac:dyDescent="0.3">
      <c r="B41" s="315"/>
      <c r="C41" s="529"/>
      <c r="D41" s="101"/>
      <c r="E41" s="164"/>
      <c r="F41" s="280"/>
      <c r="G41" s="715"/>
      <c r="H41" s="715"/>
      <c r="I41" s="715"/>
      <c r="J41" s="715"/>
      <c r="K41" s="715"/>
      <c r="L41" s="715"/>
      <c r="M41" s="716"/>
      <c r="N41" s="166"/>
    </row>
    <row r="42" spans="1:14" s="238" customFormat="1" ht="26" x14ac:dyDescent="0.3">
      <c r="A42" s="319"/>
      <c r="B42" s="303"/>
      <c r="C42" s="469" t="s">
        <v>830</v>
      </c>
      <c r="D42" s="142" t="s">
        <v>819</v>
      </c>
      <c r="E42" s="465" t="s">
        <v>461</v>
      </c>
      <c r="F42" s="562" t="s">
        <v>825</v>
      </c>
      <c r="G42" s="714">
        <v>225</v>
      </c>
      <c r="H42" s="356">
        <v>1279.5141111111111</v>
      </c>
      <c r="I42" s="356">
        <v>0</v>
      </c>
      <c r="J42" s="356">
        <v>0</v>
      </c>
      <c r="K42" s="356">
        <v>0</v>
      </c>
      <c r="L42" s="356">
        <v>363201.6</v>
      </c>
      <c r="M42" s="357">
        <v>-123000</v>
      </c>
      <c r="N42" s="133"/>
    </row>
    <row r="43" spans="1:14" ht="13" x14ac:dyDescent="0.3">
      <c r="B43" s="315"/>
      <c r="C43" s="469"/>
      <c r="D43" s="142"/>
      <c r="E43" s="465"/>
      <c r="F43" s="600"/>
      <c r="G43" s="715"/>
      <c r="H43" s="715"/>
      <c r="I43" s="715"/>
      <c r="J43" s="715"/>
      <c r="K43" s="715"/>
      <c r="L43" s="715"/>
      <c r="M43" s="716"/>
      <c r="N43" s="166"/>
    </row>
    <row r="44" spans="1:14" s="238" customFormat="1" ht="13" x14ac:dyDescent="0.3">
      <c r="A44" s="319"/>
      <c r="B44" s="303"/>
      <c r="C44" s="469" t="s">
        <v>836</v>
      </c>
      <c r="D44" s="607" t="s">
        <v>579</v>
      </c>
      <c r="E44" s="465" t="s">
        <v>18</v>
      </c>
      <c r="F44" s="562" t="s">
        <v>826</v>
      </c>
      <c r="G44" s="714">
        <v>194</v>
      </c>
      <c r="H44" s="356">
        <v>2598.4304927835051</v>
      </c>
      <c r="I44" s="356">
        <v>0</v>
      </c>
      <c r="J44" s="356">
        <v>0</v>
      </c>
      <c r="K44" s="356">
        <v>0</v>
      </c>
      <c r="L44" s="356">
        <v>463755.56439999997</v>
      </c>
      <c r="M44" s="357">
        <v>-316000</v>
      </c>
      <c r="N44" s="133"/>
    </row>
    <row r="45" spans="1:14" ht="13" x14ac:dyDescent="0.3">
      <c r="B45" s="315"/>
      <c r="C45" s="469"/>
      <c r="D45" s="142"/>
      <c r="E45" s="465"/>
      <c r="F45" s="600"/>
      <c r="G45" s="715"/>
      <c r="H45" s="715"/>
      <c r="I45" s="715"/>
      <c r="J45" s="715"/>
      <c r="K45" s="715"/>
      <c r="L45" s="715"/>
      <c r="M45" s="716"/>
      <c r="N45" s="166"/>
    </row>
    <row r="46" spans="1:14" s="238" customFormat="1" ht="13" x14ac:dyDescent="0.3">
      <c r="A46" s="319"/>
      <c r="B46" s="303"/>
      <c r="C46" s="469" t="s">
        <v>818</v>
      </c>
      <c r="D46" s="142" t="s">
        <v>607</v>
      </c>
      <c r="E46" s="465" t="s">
        <v>461</v>
      </c>
      <c r="F46" s="601" t="s">
        <v>827</v>
      </c>
      <c r="G46" s="714">
        <v>306</v>
      </c>
      <c r="H46" s="356">
        <v>6481.1355494444451</v>
      </c>
      <c r="I46" s="356">
        <v>-158</v>
      </c>
      <c r="J46" s="356">
        <v>0</v>
      </c>
      <c r="K46" s="356">
        <v>851</v>
      </c>
      <c r="L46" s="356">
        <v>859000</v>
      </c>
      <c r="M46" s="357">
        <v>-196687</v>
      </c>
      <c r="N46" s="133"/>
    </row>
    <row r="47" spans="1:14" ht="13" x14ac:dyDescent="0.3">
      <c r="B47" s="315"/>
      <c r="C47" s="350"/>
      <c r="D47" s="233"/>
      <c r="E47" s="166"/>
      <c r="F47" s="698"/>
      <c r="G47" s="593"/>
      <c r="H47" s="593"/>
      <c r="I47" s="593"/>
      <c r="J47" s="593"/>
      <c r="K47" s="593"/>
      <c r="L47" s="593"/>
      <c r="M47" s="594"/>
      <c r="N47" s="166"/>
    </row>
    <row r="48" spans="1:14" ht="13" x14ac:dyDescent="0.3">
      <c r="B48" s="315"/>
      <c r="C48" s="204" t="s">
        <v>139</v>
      </c>
      <c r="D48" s="239" t="s">
        <v>140</v>
      </c>
      <c r="E48" s="239" t="s">
        <v>461</v>
      </c>
      <c r="F48" s="279" t="s">
        <v>2</v>
      </c>
      <c r="G48" s="684">
        <v>971</v>
      </c>
      <c r="H48" s="353">
        <v>263811.83302803303</v>
      </c>
      <c r="I48" s="353">
        <v>1061</v>
      </c>
      <c r="J48" s="353">
        <v>20368</v>
      </c>
      <c r="K48" s="353">
        <v>156372.5</v>
      </c>
      <c r="L48" s="353">
        <v>10477000</v>
      </c>
      <c r="M48" s="354">
        <v>-3363000</v>
      </c>
      <c r="N48" s="166"/>
    </row>
    <row r="49" spans="2:16" x14ac:dyDescent="0.25">
      <c r="B49" s="315"/>
      <c r="C49" s="161" t="s">
        <v>141</v>
      </c>
      <c r="D49" s="237" t="s">
        <v>142</v>
      </c>
      <c r="E49" s="236" t="s">
        <v>461</v>
      </c>
      <c r="F49" s="700" t="s">
        <v>3</v>
      </c>
      <c r="G49" s="714">
        <v>539</v>
      </c>
      <c r="H49" s="356">
        <v>339937.872149128</v>
      </c>
      <c r="I49" s="356">
        <v>1891.496085</v>
      </c>
      <c r="J49" s="356">
        <v>29281</v>
      </c>
      <c r="K49" s="356">
        <v>173239.5</v>
      </c>
      <c r="L49" s="356">
        <v>9687000</v>
      </c>
      <c r="M49" s="357">
        <v>-3391000</v>
      </c>
      <c r="N49" s="166"/>
    </row>
    <row r="50" spans="2:16" ht="13" thickBot="1" x14ac:dyDescent="0.3">
      <c r="B50" s="315"/>
      <c r="C50" s="312" t="s">
        <v>582</v>
      </c>
      <c r="D50" s="237" t="s">
        <v>143</v>
      </c>
      <c r="E50" s="236" t="s">
        <v>461</v>
      </c>
      <c r="F50" s="813" t="s">
        <v>4</v>
      </c>
      <c r="G50" s="717">
        <v>486</v>
      </c>
      <c r="H50" s="718">
        <v>31390.77602323045</v>
      </c>
      <c r="I50" s="718">
        <v>0</v>
      </c>
      <c r="J50" s="718">
        <v>133</v>
      </c>
      <c r="K50" s="718">
        <v>8671.75</v>
      </c>
      <c r="L50" s="718">
        <v>1347000</v>
      </c>
      <c r="M50" s="719">
        <v>-452000</v>
      </c>
      <c r="N50" s="166"/>
      <c r="P50" t="e">
        <f>'Gen. charac.'!#REF!</f>
        <v>#REF!</v>
      </c>
    </row>
    <row r="51" spans="2:16" ht="13.5" thickBot="1" x14ac:dyDescent="0.35">
      <c r="B51" s="315"/>
      <c r="C51" s="161"/>
      <c r="D51" s="465"/>
      <c r="E51" s="134"/>
      <c r="F51" s="269"/>
      <c r="G51" s="172"/>
      <c r="H51" s="172"/>
      <c r="I51" s="172"/>
      <c r="J51" s="172"/>
      <c r="K51" s="172"/>
      <c r="L51" s="172"/>
      <c r="M51" s="172"/>
      <c r="N51" s="166"/>
    </row>
    <row r="52" spans="2:16" ht="13.5" thickTop="1" thickBot="1" x14ac:dyDescent="0.3">
      <c r="B52" s="315"/>
      <c r="C52" s="61"/>
      <c r="D52" s="462"/>
      <c r="E52" s="61"/>
      <c r="F52" s="166"/>
      <c r="G52" s="879" t="s">
        <v>52</v>
      </c>
      <c r="H52" s="880"/>
      <c r="I52" s="880"/>
      <c r="J52" s="880"/>
      <c r="K52" s="880"/>
      <c r="L52" s="880"/>
      <c r="M52" s="881"/>
      <c r="N52" s="166"/>
    </row>
    <row r="53" spans="2:16" ht="12.75" customHeight="1" thickTop="1" x14ac:dyDescent="0.25">
      <c r="B53" s="315"/>
      <c r="C53" s="78"/>
      <c r="D53" s="458"/>
      <c r="E53" s="166"/>
      <c r="F53" s="166"/>
      <c r="G53" s="166"/>
      <c r="H53" s="166"/>
      <c r="I53" s="166"/>
      <c r="J53" s="166"/>
      <c r="K53" s="166"/>
      <c r="L53" s="166"/>
      <c r="M53" s="166"/>
      <c r="N53" s="166"/>
    </row>
    <row r="54" spans="2:16" hidden="1" x14ac:dyDescent="0.25">
      <c r="C54" s="30"/>
      <c r="D54" s="38"/>
      <c r="E54" s="30"/>
      <c r="F54" s="270"/>
      <c r="G54" s="13"/>
      <c r="H54" s="13"/>
      <c r="I54" s="13"/>
      <c r="J54" s="13"/>
      <c r="K54" s="13"/>
      <c r="L54" s="13"/>
      <c r="M54" s="13"/>
      <c r="N54" s="78"/>
    </row>
    <row r="55" spans="2:16" hidden="1" x14ac:dyDescent="0.25">
      <c r="C55" s="30"/>
      <c r="D55" s="38"/>
      <c r="E55" s="30"/>
      <c r="F55" s="270"/>
      <c r="G55" s="13"/>
      <c r="H55" s="13"/>
      <c r="I55" s="13"/>
      <c r="J55" s="13"/>
      <c r="K55" s="13"/>
      <c r="L55" s="13"/>
      <c r="M55" s="13"/>
      <c r="N55" s="78"/>
    </row>
    <row r="56" spans="2:16" hidden="1" x14ac:dyDescent="0.25">
      <c r="C56" s="30"/>
      <c r="D56" s="38"/>
      <c r="E56" s="30"/>
      <c r="F56" s="270"/>
      <c r="G56" s="13"/>
      <c r="H56" s="13"/>
      <c r="I56" s="13"/>
      <c r="J56" s="13"/>
      <c r="K56" s="13"/>
      <c r="L56" s="13"/>
      <c r="M56" s="13"/>
      <c r="N56" s="78"/>
    </row>
    <row r="57" spans="2:16" hidden="1" x14ac:dyDescent="0.25">
      <c r="C57" s="30"/>
      <c r="D57" s="38"/>
      <c r="E57" s="30"/>
      <c r="F57" s="270"/>
      <c r="G57" s="13"/>
      <c r="H57" s="13"/>
      <c r="I57" s="13"/>
      <c r="J57" s="13"/>
      <c r="K57" s="13"/>
      <c r="L57" s="13"/>
      <c r="M57" s="13"/>
      <c r="N57" s="78"/>
    </row>
    <row r="58" spans="2:16" hidden="1" x14ac:dyDescent="0.25">
      <c r="C58" s="30"/>
      <c r="D58" s="38"/>
      <c r="E58" s="30"/>
      <c r="F58" s="270"/>
      <c r="G58" s="13"/>
      <c r="H58" s="13"/>
      <c r="I58" s="13"/>
      <c r="J58" s="13"/>
      <c r="K58" s="13"/>
      <c r="L58" s="13"/>
      <c r="M58" s="13"/>
      <c r="N58" s="78"/>
    </row>
    <row r="59" spans="2:16" hidden="1" x14ac:dyDescent="0.25">
      <c r="C59" s="30"/>
      <c r="D59" s="38"/>
      <c r="E59" s="30"/>
      <c r="F59" s="270"/>
      <c r="G59" s="13"/>
      <c r="H59" s="13"/>
      <c r="I59" s="13"/>
      <c r="J59" s="13"/>
      <c r="K59" s="13"/>
      <c r="L59" s="13"/>
      <c r="M59" s="13"/>
      <c r="N59" s="78"/>
    </row>
    <row r="60" spans="2:16" hidden="1" x14ac:dyDescent="0.25">
      <c r="C60" s="30"/>
      <c r="D60" s="38"/>
      <c r="E60" s="30"/>
      <c r="F60" s="270"/>
      <c r="G60" s="13"/>
      <c r="H60" s="13"/>
      <c r="I60" s="13"/>
      <c r="J60" s="13"/>
      <c r="K60" s="13"/>
      <c r="L60" s="13"/>
      <c r="M60" s="13"/>
      <c r="N60" s="78"/>
    </row>
    <row r="61" spans="2:16" hidden="1" x14ac:dyDescent="0.25">
      <c r="C61" s="30"/>
      <c r="D61" s="38"/>
      <c r="E61" s="30"/>
      <c r="F61" s="270"/>
      <c r="G61" s="13"/>
      <c r="H61" s="13"/>
      <c r="I61" s="13"/>
      <c r="J61" s="13"/>
      <c r="K61" s="13"/>
      <c r="L61" s="13"/>
      <c r="M61" s="13"/>
      <c r="N61" s="78"/>
    </row>
    <row r="62" spans="2:16" hidden="1" x14ac:dyDescent="0.25">
      <c r="C62" s="30"/>
      <c r="D62" s="38"/>
      <c r="E62" s="30"/>
      <c r="F62" s="270"/>
      <c r="G62" s="13"/>
      <c r="H62" s="13"/>
      <c r="I62" s="13"/>
      <c r="J62" s="13"/>
      <c r="K62" s="13"/>
      <c r="L62" s="13"/>
      <c r="M62" s="13"/>
      <c r="N62" s="78"/>
    </row>
    <row r="63" spans="2:16" hidden="1" x14ac:dyDescent="0.25">
      <c r="C63" s="30"/>
      <c r="D63" s="38"/>
      <c r="E63" s="30"/>
      <c r="F63" s="270"/>
      <c r="G63" s="13"/>
      <c r="H63" s="13"/>
      <c r="I63" s="13"/>
      <c r="J63" s="13"/>
      <c r="K63" s="13"/>
      <c r="L63" s="13"/>
      <c r="M63" s="13"/>
      <c r="N63" s="78"/>
    </row>
    <row r="64" spans="2:16" hidden="1" x14ac:dyDescent="0.25">
      <c r="C64" s="30"/>
      <c r="D64" s="38"/>
      <c r="E64" s="30"/>
      <c r="F64" s="270"/>
      <c r="G64" s="13"/>
      <c r="H64" s="13"/>
      <c r="I64" s="13"/>
      <c r="J64" s="13"/>
      <c r="K64" s="13"/>
      <c r="L64" s="13"/>
      <c r="M64" s="13"/>
      <c r="N64" s="78"/>
    </row>
    <row r="65" spans="3:14" hidden="1" x14ac:dyDescent="0.25">
      <c r="C65" s="30"/>
      <c r="D65" s="38"/>
      <c r="E65" s="30"/>
      <c r="F65" s="270"/>
      <c r="G65" s="13"/>
      <c r="H65" s="13"/>
      <c r="I65" s="13"/>
      <c r="J65" s="13"/>
      <c r="K65" s="13"/>
      <c r="L65" s="13"/>
      <c r="M65" s="13"/>
      <c r="N65" s="78"/>
    </row>
    <row r="66" spans="3:14" hidden="1" x14ac:dyDescent="0.25">
      <c r="C66" s="30"/>
      <c r="D66" s="38"/>
      <c r="E66" s="30"/>
      <c r="F66" s="270"/>
      <c r="G66" s="13"/>
      <c r="H66" s="13"/>
      <c r="I66" s="13"/>
      <c r="J66" s="13"/>
      <c r="K66" s="13"/>
      <c r="L66" s="13"/>
      <c r="M66" s="13"/>
      <c r="N66" s="78"/>
    </row>
    <row r="67" spans="3:14" hidden="1" x14ac:dyDescent="0.25">
      <c r="C67" s="30"/>
      <c r="D67" s="38"/>
      <c r="E67" s="30"/>
      <c r="F67" s="270"/>
      <c r="G67" s="13"/>
      <c r="H67" s="13"/>
      <c r="I67" s="13"/>
      <c r="J67" s="13"/>
      <c r="K67" s="13"/>
      <c r="L67" s="13"/>
      <c r="M67" s="13"/>
      <c r="N67" s="78"/>
    </row>
    <row r="68" spans="3:14" hidden="1" x14ac:dyDescent="0.25">
      <c r="C68" s="30"/>
      <c r="D68" s="38"/>
      <c r="E68" s="30"/>
      <c r="F68" s="270"/>
      <c r="G68" s="13"/>
      <c r="H68" s="13"/>
      <c r="I68" s="13"/>
      <c r="J68" s="13"/>
      <c r="K68" s="13"/>
      <c r="L68" s="13"/>
      <c r="M68" s="13"/>
      <c r="N68" s="78"/>
    </row>
    <row r="69" spans="3:14" hidden="1" x14ac:dyDescent="0.25">
      <c r="C69" s="51" t="s">
        <v>144</v>
      </c>
      <c r="D69" s="38"/>
      <c r="E69" s="30"/>
      <c r="F69" s="270"/>
      <c r="G69" s="13"/>
      <c r="H69" s="13"/>
      <c r="I69" s="13"/>
      <c r="J69" s="13"/>
      <c r="K69" s="13"/>
      <c r="L69" s="13"/>
      <c r="M69" s="13"/>
      <c r="N69" s="78"/>
    </row>
    <row r="70" spans="3:14" hidden="1" x14ac:dyDescent="0.25">
      <c r="C70" s="52" t="s">
        <v>539</v>
      </c>
      <c r="D70" s="38"/>
      <c r="E70" s="30"/>
      <c r="F70" s="270"/>
      <c r="G70" s="13"/>
      <c r="H70" s="13"/>
      <c r="I70" s="13"/>
      <c r="J70" s="13"/>
      <c r="K70" s="13"/>
      <c r="L70" s="13"/>
      <c r="M70" s="13"/>
      <c r="N70" s="78"/>
    </row>
    <row r="71" spans="3:14" hidden="1" x14ac:dyDescent="0.25">
      <c r="C71" s="51" t="s">
        <v>145</v>
      </c>
      <c r="D71" s="38"/>
      <c r="E71" s="30"/>
      <c r="F71" s="270"/>
      <c r="G71" s="13"/>
      <c r="H71" s="13"/>
      <c r="I71" s="13"/>
      <c r="J71" s="13"/>
      <c r="K71" s="13"/>
      <c r="L71" s="13"/>
      <c r="M71" s="13"/>
      <c r="N71" s="78"/>
    </row>
    <row r="72" spans="3:14" hidden="1" x14ac:dyDescent="0.25">
      <c r="C72" s="51" t="s">
        <v>146</v>
      </c>
      <c r="D72" s="38"/>
      <c r="E72" s="30"/>
      <c r="F72" s="270"/>
      <c r="G72" s="13"/>
      <c r="H72" s="13"/>
      <c r="I72" s="13"/>
      <c r="J72" s="13"/>
      <c r="K72" s="13"/>
      <c r="L72" s="13"/>
      <c r="M72" s="13"/>
      <c r="N72" s="78"/>
    </row>
    <row r="73" spans="3:14" hidden="1" x14ac:dyDescent="0.25">
      <c r="C73" s="53" t="s">
        <v>147</v>
      </c>
      <c r="D73" s="38"/>
      <c r="E73" s="30"/>
      <c r="F73" s="270"/>
      <c r="G73" s="13"/>
      <c r="H73" s="13"/>
      <c r="I73" s="13"/>
      <c r="J73" s="13"/>
      <c r="K73" s="13"/>
      <c r="L73" s="13"/>
      <c r="M73" s="13"/>
      <c r="N73" s="78"/>
    </row>
    <row r="74" spans="3:14" ht="13" hidden="1" x14ac:dyDescent="0.3">
      <c r="C74" s="52" t="s">
        <v>13</v>
      </c>
      <c r="D74" s="38"/>
      <c r="E74" s="30"/>
      <c r="F74" s="270"/>
      <c r="G74" s="13"/>
      <c r="H74" s="13"/>
      <c r="I74" s="13"/>
      <c r="J74" s="13"/>
      <c r="K74" s="13"/>
      <c r="L74" s="13"/>
      <c r="M74" s="13"/>
      <c r="N74" s="78"/>
    </row>
    <row r="75" spans="3:14" hidden="1" x14ac:dyDescent="0.25">
      <c r="C75" s="54" t="s">
        <v>148</v>
      </c>
      <c r="D75" s="38"/>
      <c r="E75" s="30"/>
      <c r="F75" s="270"/>
      <c r="G75" s="13"/>
      <c r="H75" s="13"/>
      <c r="I75" s="13"/>
      <c r="J75" s="13"/>
      <c r="K75" s="13"/>
      <c r="L75" s="13"/>
      <c r="M75" s="13"/>
      <c r="N75" s="78"/>
    </row>
    <row r="76" spans="3:14" hidden="1" x14ac:dyDescent="0.25">
      <c r="C76" s="51" t="s">
        <v>149</v>
      </c>
      <c r="D76" s="38"/>
      <c r="E76" s="30"/>
      <c r="F76" s="270"/>
      <c r="G76" s="13"/>
      <c r="H76" s="13"/>
      <c r="I76" s="13"/>
      <c r="J76" s="13"/>
      <c r="K76" s="13"/>
      <c r="L76" s="13"/>
      <c r="M76" s="13"/>
      <c r="N76" s="78"/>
    </row>
    <row r="77" spans="3:14" hidden="1" x14ac:dyDescent="0.25">
      <c r="C77" s="55" t="s">
        <v>150</v>
      </c>
      <c r="D77" s="38"/>
      <c r="E77" s="30"/>
      <c r="F77" s="270"/>
      <c r="G77" s="13"/>
      <c r="H77" s="13"/>
      <c r="I77" s="13"/>
      <c r="J77" s="13"/>
      <c r="K77" s="13"/>
      <c r="L77" s="13"/>
      <c r="M77" s="13"/>
      <c r="N77" s="78"/>
    </row>
    <row r="78" spans="3:14" hidden="1" x14ac:dyDescent="0.25">
      <c r="C78" s="54" t="s">
        <v>151</v>
      </c>
      <c r="D78" s="38"/>
      <c r="E78" s="30"/>
      <c r="F78" s="270"/>
      <c r="G78" s="13"/>
      <c r="H78" s="13"/>
      <c r="I78" s="13"/>
      <c r="J78" s="13"/>
      <c r="K78" s="13"/>
      <c r="L78" s="13"/>
      <c r="M78" s="13"/>
      <c r="N78" s="78"/>
    </row>
    <row r="79" spans="3:14" hidden="1" x14ac:dyDescent="0.25">
      <c r="C79" s="54" t="s">
        <v>152</v>
      </c>
      <c r="D79" s="38"/>
      <c r="E79" s="30"/>
      <c r="F79" s="270"/>
      <c r="G79" s="13"/>
      <c r="H79" s="13"/>
      <c r="I79" s="13"/>
      <c r="J79" s="13"/>
      <c r="K79" s="13"/>
      <c r="L79" s="13"/>
      <c r="M79" s="13"/>
      <c r="N79" s="78"/>
    </row>
    <row r="80" spans="3:14" hidden="1" x14ac:dyDescent="0.25">
      <c r="C80" s="54" t="s">
        <v>11</v>
      </c>
      <c r="D80" s="38"/>
      <c r="E80" s="30"/>
      <c r="F80" s="270"/>
      <c r="G80" s="13"/>
      <c r="H80" s="13"/>
      <c r="I80" s="13"/>
      <c r="J80" s="13"/>
      <c r="K80" s="13"/>
      <c r="L80" s="13"/>
      <c r="M80" s="13"/>
      <c r="N80" s="78"/>
    </row>
    <row r="81" spans="3:14" hidden="1" x14ac:dyDescent="0.25">
      <c r="C81" s="51" t="s">
        <v>12</v>
      </c>
      <c r="D81" s="38"/>
      <c r="E81" s="30"/>
      <c r="F81" s="270"/>
      <c r="G81" s="13"/>
      <c r="H81" s="13"/>
      <c r="I81" s="13"/>
      <c r="J81" s="13"/>
      <c r="K81" s="13"/>
      <c r="L81" s="13"/>
      <c r="M81" s="13"/>
      <c r="N81" s="78"/>
    </row>
    <row r="82" spans="3:14" hidden="1" x14ac:dyDescent="0.25">
      <c r="C82" s="30"/>
      <c r="D82" s="38"/>
      <c r="E82" s="30"/>
      <c r="F82" s="270"/>
      <c r="G82" s="13"/>
      <c r="H82" s="13"/>
      <c r="I82" s="13"/>
      <c r="J82" s="13"/>
      <c r="K82" s="13"/>
      <c r="L82" s="13"/>
      <c r="M82" s="13"/>
      <c r="N82" s="78"/>
    </row>
    <row r="83" spans="3:14" hidden="1" x14ac:dyDescent="0.25">
      <c r="C83" s="30"/>
      <c r="D83" s="38"/>
      <c r="E83" s="30"/>
      <c r="F83" s="270"/>
      <c r="G83" s="13"/>
      <c r="H83" s="13"/>
      <c r="I83" s="13"/>
      <c r="J83" s="13"/>
      <c r="K83" s="13"/>
      <c r="L83" s="13"/>
      <c r="M83" s="13"/>
      <c r="N83" s="78"/>
    </row>
    <row r="84" spans="3:14" hidden="1" x14ac:dyDescent="0.25">
      <c r="C84" s="30"/>
      <c r="D84" s="38"/>
      <c r="E84" s="30"/>
      <c r="F84" s="270"/>
      <c r="G84" s="13"/>
      <c r="H84" s="13"/>
      <c r="I84" s="13"/>
      <c r="J84" s="13"/>
      <c r="K84" s="13"/>
      <c r="L84" s="13"/>
      <c r="M84" s="13"/>
      <c r="N84" s="78"/>
    </row>
    <row r="85" spans="3:14" hidden="1" x14ac:dyDescent="0.25">
      <c r="C85" s="30"/>
      <c r="D85" s="38"/>
      <c r="E85" s="30"/>
      <c r="F85" s="270"/>
      <c r="G85" s="13"/>
      <c r="H85" s="13"/>
      <c r="I85" s="13"/>
      <c r="J85" s="13"/>
      <c r="K85" s="13"/>
      <c r="L85" s="13"/>
      <c r="M85" s="13"/>
      <c r="N85" s="78"/>
    </row>
    <row r="86" spans="3:14" hidden="1" x14ac:dyDescent="0.25">
      <c r="C86" s="30"/>
      <c r="D86" s="38"/>
      <c r="E86" s="30"/>
      <c r="F86" s="270"/>
      <c r="G86" s="13"/>
      <c r="H86" s="13"/>
      <c r="I86" s="13"/>
      <c r="J86" s="13"/>
      <c r="K86" s="13"/>
      <c r="L86" s="13"/>
      <c r="M86" s="13"/>
      <c r="N86" s="78"/>
    </row>
    <row r="87" spans="3:14" hidden="1" x14ac:dyDescent="0.25">
      <c r="C87" s="30"/>
      <c r="D87" s="38"/>
      <c r="E87" s="30"/>
      <c r="F87" s="270"/>
      <c r="G87" s="13"/>
      <c r="H87" s="13"/>
      <c r="I87" s="13"/>
      <c r="J87" s="13"/>
      <c r="K87" s="13"/>
      <c r="L87" s="13"/>
      <c r="M87" s="13"/>
      <c r="N87" s="78"/>
    </row>
    <row r="88" spans="3:14" hidden="1" x14ac:dyDescent="0.25">
      <c r="C88" s="30"/>
      <c r="D88" s="38"/>
      <c r="E88" s="30"/>
      <c r="F88" s="270"/>
      <c r="G88" s="13"/>
      <c r="H88" s="13"/>
      <c r="I88" s="13"/>
      <c r="J88" s="13"/>
      <c r="K88" s="13"/>
      <c r="L88" s="13"/>
      <c r="M88" s="13"/>
      <c r="N88" s="78"/>
    </row>
    <row r="89" spans="3:14" hidden="1" x14ac:dyDescent="0.25">
      <c r="C89" s="30"/>
      <c r="D89" s="38"/>
      <c r="E89" s="30"/>
      <c r="F89" s="270"/>
      <c r="G89" s="13"/>
      <c r="H89" s="13"/>
      <c r="I89" s="13"/>
      <c r="J89" s="13"/>
      <c r="K89" s="13"/>
      <c r="L89" s="13"/>
      <c r="M89" s="13"/>
      <c r="N89" s="78"/>
    </row>
    <row r="90" spans="3:14" ht="12.75" hidden="1" customHeight="1" x14ac:dyDescent="0.25">
      <c r="C90" s="30"/>
      <c r="D90" s="38"/>
      <c r="E90" s="30"/>
      <c r="F90" s="270"/>
      <c r="G90" s="13"/>
      <c r="H90" s="13"/>
      <c r="I90" s="13"/>
      <c r="J90" s="13"/>
      <c r="K90" s="13"/>
      <c r="L90" s="13"/>
      <c r="M90" s="13"/>
      <c r="N90" s="78"/>
    </row>
    <row r="91" spans="3:14" ht="12.75" hidden="1" customHeight="1" x14ac:dyDescent="0.25">
      <c r="C91" s="30"/>
      <c r="D91" s="38"/>
      <c r="E91" s="30"/>
      <c r="F91" s="270"/>
      <c r="G91" s="13"/>
      <c r="H91" s="13"/>
      <c r="I91" s="13"/>
      <c r="J91" s="13"/>
      <c r="K91" s="13"/>
      <c r="L91" s="13"/>
      <c r="M91" s="13"/>
      <c r="N91" s="78"/>
    </row>
    <row r="92" spans="3:14" ht="12.75" hidden="1" customHeight="1" x14ac:dyDescent="0.25">
      <c r="C92" s="30"/>
      <c r="D92" s="38"/>
      <c r="E92" s="30"/>
      <c r="F92" s="270"/>
      <c r="G92" s="13"/>
      <c r="H92" s="13"/>
      <c r="I92" s="13"/>
      <c r="J92" s="13"/>
      <c r="K92" s="13"/>
      <c r="L92" s="13"/>
      <c r="M92" s="13"/>
      <c r="N92" s="78"/>
    </row>
    <row r="93" spans="3:14" ht="12.75" hidden="1" customHeight="1" x14ac:dyDescent="0.25">
      <c r="C93" s="30"/>
      <c r="D93" s="38"/>
      <c r="E93" s="30"/>
      <c r="F93" s="270"/>
      <c r="G93" s="13"/>
      <c r="H93" s="13"/>
      <c r="I93" s="13"/>
      <c r="J93" s="13"/>
      <c r="K93" s="13"/>
      <c r="L93" s="13"/>
      <c r="M93" s="13"/>
      <c r="N93" s="78"/>
    </row>
    <row r="94" spans="3:14" ht="12.75" hidden="1" customHeight="1" x14ac:dyDescent="0.25">
      <c r="C94" s="30"/>
      <c r="D94" s="38"/>
      <c r="E94" s="30"/>
      <c r="F94" s="270"/>
      <c r="G94" s="13"/>
      <c r="H94" s="13"/>
      <c r="I94" s="13"/>
      <c r="J94" s="13"/>
      <c r="K94" s="13"/>
      <c r="L94" s="13"/>
      <c r="M94" s="13"/>
      <c r="N94" s="78"/>
    </row>
    <row r="95" spans="3:14" hidden="1" x14ac:dyDescent="0.25"/>
    <row r="96" spans="3:14" hidden="1" x14ac:dyDescent="0.25"/>
    <row r="97" spans="3:13" hidden="1" x14ac:dyDescent="0.25"/>
    <row r="98" spans="3:13" hidden="1" x14ac:dyDescent="0.25"/>
    <row r="99" spans="3:13" hidden="1" x14ac:dyDescent="0.25">
      <c r="C99" s="61"/>
      <c r="D99" s="462"/>
      <c r="E99" s="61"/>
      <c r="F99" s="287"/>
      <c r="G99" s="61"/>
      <c r="H99" s="61"/>
      <c r="I99" s="61"/>
      <c r="J99" s="61"/>
      <c r="K99" s="61"/>
      <c r="L99" s="61"/>
      <c r="M99" s="61"/>
    </row>
    <row r="100" spans="3:13" hidden="1" x14ac:dyDescent="0.25">
      <c r="C100" s="61"/>
      <c r="D100" s="462"/>
      <c r="E100" s="61"/>
      <c r="F100" s="287"/>
      <c r="G100" s="61"/>
      <c r="H100" s="61"/>
      <c r="I100" s="61"/>
      <c r="J100" s="61"/>
      <c r="K100" s="61"/>
      <c r="L100" s="61"/>
      <c r="M100" s="61"/>
    </row>
    <row r="101" spans="3:13" hidden="1" x14ac:dyDescent="0.25"/>
    <row r="102" spans="3:13" hidden="1" x14ac:dyDescent="0.25"/>
    <row r="103" spans="3:13" hidden="1" x14ac:dyDescent="0.25"/>
    <row r="104" spans="3:13" hidden="1" x14ac:dyDescent="0.25"/>
    <row r="105" spans="3:13" hidden="1" x14ac:dyDescent="0.25"/>
    <row r="106" spans="3:13" hidden="1" x14ac:dyDescent="0.25"/>
  </sheetData>
  <sheetProtection formatCells="0" formatColumns="0" formatRows="0" selectLockedCells="1"/>
  <mergeCells count="3">
    <mergeCell ref="G52:M52"/>
    <mergeCell ref="C2:M2"/>
    <mergeCell ref="C4:M4"/>
  </mergeCells>
  <phoneticPr fontId="29" type="noConversion"/>
  <conditionalFormatting sqref="G49:M50">
    <cfRule type="expression" dxfId="15" priority="1" stopIfTrue="1">
      <formula>AND($P$50="No, revised IAS 1 not applied")</formula>
    </cfRule>
  </conditionalFormatting>
  <dataValidations count="1">
    <dataValidation type="decimal" operator="greaterThanOrEqual" allowBlank="1" showInputMessage="1" showErrorMessage="1" errorTitle="Cost of sales" error="Please write the amount with positive sign." sqref="G10:M10 G16:M16 G18:M18 G20:M20 G24:M24 G26:M26 G30:M30 G32:M34 G36:M38 G40:M40 G42:M42 G44:M44 G46:M46 G49:M50" xr:uid="{00000000-0002-0000-0500-000000000000}">
      <formula1>0</formula1>
    </dataValidation>
  </dataValidations>
  <hyperlinks>
    <hyperlink ref="G52" location="CONTENTS!C3" display="Back to contents" xr:uid="{00000000-0004-0000-0500-000000000000}"/>
  </hyperlinks>
  <printOptions horizontalCentered="1"/>
  <pageMargins left="1" right="1" top="1" bottom="1" header="0.5" footer="0.5"/>
  <pageSetup paperSize="9" scale="65" orientation="landscape"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A1:Q247"/>
  <sheetViews>
    <sheetView showGridLines="0" zoomScale="80" zoomScaleNormal="80" workbookViewId="0">
      <selection activeCell="C5" sqref="C5"/>
    </sheetView>
  </sheetViews>
  <sheetFormatPr defaultColWidth="0" defaultRowHeight="12.5" zeroHeight="1" x14ac:dyDescent="0.25"/>
  <cols>
    <col min="1" max="1" width="11.453125" style="61" customWidth="1"/>
    <col min="2" max="2" width="2.7265625" style="61" customWidth="1"/>
    <col min="3" max="3" width="60.7265625" style="8" customWidth="1"/>
    <col min="4" max="4" width="5" style="29" bestFit="1" customWidth="1"/>
    <col min="5" max="5" width="26.54296875" style="29" customWidth="1"/>
    <col min="6" max="6" width="10.54296875" style="8" customWidth="1"/>
    <col min="7" max="7" width="11.453125" style="284" customWidth="1"/>
    <col min="8" max="8" width="12.7265625" style="8" customWidth="1"/>
    <col min="9" max="9" width="13.54296875" style="8" bestFit="1" customWidth="1"/>
    <col min="10" max="12" width="12.7265625" style="8" customWidth="1"/>
    <col min="13" max="13" width="14.54296875" style="8" bestFit="1" customWidth="1"/>
    <col min="14" max="14" width="12.7265625" style="8" customWidth="1"/>
    <col min="15" max="15" width="3.81640625" style="78" customWidth="1"/>
    <col min="16" max="17" width="8.81640625" style="4" hidden="1" customWidth="1"/>
    <col min="18" max="16384" width="11.453125" style="5" hidden="1"/>
  </cols>
  <sheetData>
    <row r="1" spans="1:17" s="472" customFormat="1" ht="13" x14ac:dyDescent="0.3">
      <c r="A1" s="244"/>
      <c r="B1" s="245"/>
      <c r="C1" s="80" t="s">
        <v>38</v>
      </c>
      <c r="D1" s="113"/>
      <c r="E1" s="86"/>
      <c r="F1" s="81"/>
      <c r="G1" s="81"/>
      <c r="H1" s="81"/>
      <c r="I1" s="81"/>
      <c r="J1" s="81"/>
      <c r="K1" s="81"/>
      <c r="L1" s="81"/>
      <c r="M1" s="81"/>
      <c r="N1" s="81"/>
      <c r="O1" s="245"/>
      <c r="P1" s="472" t="s">
        <v>48</v>
      </c>
    </row>
    <row r="2" spans="1:17" s="474" customFormat="1" x14ac:dyDescent="0.25">
      <c r="A2" s="244"/>
      <c r="B2" s="245"/>
      <c r="C2" s="887" t="s">
        <v>918</v>
      </c>
      <c r="D2" s="888"/>
      <c r="E2" s="888"/>
      <c r="F2" s="888"/>
      <c r="G2" s="888"/>
      <c r="H2" s="888"/>
      <c r="I2" s="889"/>
      <c r="J2" s="889"/>
      <c r="K2" s="889"/>
      <c r="L2" s="889"/>
      <c r="M2" s="889"/>
      <c r="N2" s="890"/>
      <c r="O2" s="245"/>
      <c r="P2" s="473" t="s">
        <v>47</v>
      </c>
      <c r="Q2" s="473"/>
    </row>
    <row r="3" spans="1:17" s="61" customFormat="1" ht="13" x14ac:dyDescent="0.3">
      <c r="A3" s="70"/>
      <c r="B3" s="71"/>
      <c r="C3" s="80" t="s">
        <v>39</v>
      </c>
      <c r="D3" s="113"/>
      <c r="E3" s="86"/>
      <c r="F3" s="71"/>
      <c r="G3" s="71"/>
      <c r="H3" s="71"/>
      <c r="I3" s="71"/>
      <c r="J3" s="71"/>
      <c r="K3" s="71"/>
      <c r="L3" s="71"/>
      <c r="M3" s="71"/>
      <c r="N3" s="71"/>
      <c r="O3" s="71"/>
    </row>
    <row r="4" spans="1:17" x14ac:dyDescent="0.25">
      <c r="A4" s="70"/>
      <c r="B4" s="71"/>
      <c r="C4" s="882" t="str">
        <f>IF('Gen. charac.'!C4:L4="","",'Gen. charac.'!C4:L4)</f>
        <v/>
      </c>
      <c r="D4" s="883"/>
      <c r="E4" s="883"/>
      <c r="F4" s="883"/>
      <c r="G4" s="883"/>
      <c r="H4" s="883"/>
      <c r="I4" s="884"/>
      <c r="J4" s="884"/>
      <c r="K4" s="884"/>
      <c r="L4" s="884"/>
      <c r="M4" s="884"/>
      <c r="N4" s="885"/>
      <c r="O4" s="71"/>
    </row>
    <row r="5" spans="1:17" s="61" customFormat="1" ht="13" x14ac:dyDescent="0.3">
      <c r="A5" s="70"/>
      <c r="B5" s="71"/>
      <c r="C5" s="71"/>
      <c r="D5" s="73"/>
      <c r="E5" s="73"/>
      <c r="F5" s="73"/>
      <c r="G5" s="73"/>
      <c r="H5" s="286" t="str">
        <f>IF('Gen. charac.'!$C$39="Thousands","Thousands",IF('Gen. charac.'!$C$39="Millions","Millions",""))</f>
        <v/>
      </c>
      <c r="I5" s="286"/>
      <c r="J5" s="286"/>
      <c r="K5" s="286"/>
      <c r="L5" s="286"/>
      <c r="M5" s="286"/>
      <c r="N5" s="286" t="str">
        <f>IF('Gen. charac.'!$C$36&lt;&gt;"",CONCATENATE(LEFT('Gen. charac.'!$C$36,3)),"")</f>
        <v>EUR</v>
      </c>
      <c r="O5" s="71" t="s">
        <v>446</v>
      </c>
      <c r="P5" s="61" t="str">
        <f>'Gen. charac.'!O36</f>
        <v>iso4217:EUR</v>
      </c>
    </row>
    <row r="6" spans="1:17" s="61" customFormat="1" ht="13" x14ac:dyDescent="0.3">
      <c r="A6" s="70"/>
      <c r="B6" s="71"/>
      <c r="C6" s="173"/>
      <c r="D6" s="174"/>
      <c r="E6" s="116" t="s">
        <v>461</v>
      </c>
      <c r="F6" s="74" t="s">
        <v>42</v>
      </c>
      <c r="G6" s="282"/>
      <c r="H6" s="697"/>
      <c r="I6" s="697"/>
      <c r="J6" s="697"/>
      <c r="K6" s="697"/>
      <c r="L6" s="697"/>
      <c r="M6" s="697"/>
      <c r="N6" s="697"/>
      <c r="O6" s="71"/>
      <c r="P6" s="61">
        <f>IF(OR($H$5=P2, $H$5=P3), 1000000, 1000)</f>
        <v>1000000</v>
      </c>
    </row>
    <row r="7" spans="1:17" ht="13" x14ac:dyDescent="0.3">
      <c r="A7" s="70"/>
      <c r="B7" s="71"/>
      <c r="C7" s="35" t="s">
        <v>462</v>
      </c>
      <c r="D7" s="115"/>
      <c r="E7" s="116" t="s">
        <v>464</v>
      </c>
      <c r="F7" s="76" t="s">
        <v>45</v>
      </c>
      <c r="G7" s="169" t="s">
        <v>448</v>
      </c>
      <c r="H7" s="680" t="s">
        <v>919</v>
      </c>
      <c r="I7" s="680" t="s">
        <v>920</v>
      </c>
      <c r="J7" s="680" t="s">
        <v>915</v>
      </c>
      <c r="K7" s="680" t="s">
        <v>916</v>
      </c>
      <c r="L7" s="680" t="s">
        <v>917</v>
      </c>
      <c r="M7" s="680" t="s">
        <v>921</v>
      </c>
      <c r="N7" s="680" t="s">
        <v>922</v>
      </c>
      <c r="O7" s="71"/>
    </row>
    <row r="8" spans="1:17" ht="13" thickBot="1" x14ac:dyDescent="0.3">
      <c r="A8" s="70"/>
      <c r="B8" s="71"/>
      <c r="C8" s="71"/>
      <c r="D8" s="391"/>
      <c r="E8" s="73"/>
      <c r="F8" s="71"/>
      <c r="G8" s="166"/>
      <c r="H8" s="272"/>
      <c r="I8" s="272"/>
      <c r="J8" s="272"/>
      <c r="K8" s="272"/>
      <c r="L8" s="272"/>
      <c r="M8" s="272"/>
      <c r="N8" s="272"/>
      <c r="O8" s="71"/>
    </row>
    <row r="9" spans="1:17" x14ac:dyDescent="0.25">
      <c r="A9" s="70"/>
      <c r="B9" s="71"/>
      <c r="C9" s="174" t="s">
        <v>446</v>
      </c>
      <c r="D9" s="422"/>
      <c r="E9" s="73"/>
      <c r="F9" s="71"/>
      <c r="G9" s="258"/>
      <c r="H9" s="336"/>
      <c r="I9" s="336"/>
      <c r="J9" s="336"/>
      <c r="K9" s="336"/>
      <c r="L9" s="336"/>
      <c r="M9" s="336"/>
      <c r="N9" s="337"/>
      <c r="O9" s="71"/>
    </row>
    <row r="10" spans="1:17" ht="13" x14ac:dyDescent="0.3">
      <c r="A10" s="70"/>
      <c r="B10" s="71"/>
      <c r="C10" s="799" t="s">
        <v>465</v>
      </c>
      <c r="D10" s="449"/>
      <c r="E10" s="500" t="s">
        <v>631</v>
      </c>
      <c r="F10" s="86" t="s">
        <v>461</v>
      </c>
      <c r="G10" s="311">
        <v>3</v>
      </c>
      <c r="H10" s="711">
        <v>971</v>
      </c>
      <c r="I10" s="360">
        <v>5934975.7530914294</v>
      </c>
      <c r="J10" s="360">
        <v>93162.5</v>
      </c>
      <c r="K10" s="360">
        <v>426300</v>
      </c>
      <c r="L10" s="360">
        <v>2298867</v>
      </c>
      <c r="M10" s="360">
        <v>300608000</v>
      </c>
      <c r="N10" s="361">
        <v>20</v>
      </c>
      <c r="O10" s="71"/>
      <c r="P10" s="26" t="e">
        <f>IF(AND(P12="",H18="",P20="",H28="",H30="",H33="",P35="",#REF!="",#REF!="",H38=""),"",H10)</f>
        <v>#REF!</v>
      </c>
      <c r="Q10" s="26" t="e">
        <f>IF(AND(Q12="",N18="",Q20="",N28="",N30="",N33="",Q35="",#REF!="",#REF!="",N38=""),"",N10)</f>
        <v>#REF!</v>
      </c>
    </row>
    <row r="11" spans="1:17" ht="13" x14ac:dyDescent="0.3">
      <c r="A11" s="70"/>
      <c r="B11" s="71"/>
      <c r="C11" s="174"/>
      <c r="D11" s="422"/>
      <c r="E11" s="77"/>
      <c r="F11" s="73"/>
      <c r="G11" s="260"/>
      <c r="H11" s="358"/>
      <c r="I11" s="358"/>
      <c r="J11" s="358"/>
      <c r="K11" s="358"/>
      <c r="L11" s="358"/>
      <c r="M11" s="358"/>
      <c r="N11" s="363"/>
      <c r="O11" s="71"/>
    </row>
    <row r="12" spans="1:17" ht="13" x14ac:dyDescent="0.3">
      <c r="A12" s="70"/>
      <c r="B12" s="71"/>
      <c r="C12" s="176" t="s">
        <v>837</v>
      </c>
      <c r="D12" s="423"/>
      <c r="E12" s="180" t="s">
        <v>506</v>
      </c>
      <c r="F12" s="86" t="s">
        <v>461</v>
      </c>
      <c r="G12" s="311">
        <v>30</v>
      </c>
      <c r="H12" s="711">
        <v>971</v>
      </c>
      <c r="I12" s="360">
        <v>2211291.8312700107</v>
      </c>
      <c r="J12" s="360">
        <v>22677.5</v>
      </c>
      <c r="K12" s="360">
        <v>130606</v>
      </c>
      <c r="L12" s="360">
        <v>802879.5</v>
      </c>
      <c r="M12" s="360">
        <v>154372000</v>
      </c>
      <c r="N12" s="361">
        <v>0</v>
      </c>
      <c r="O12" s="71"/>
      <c r="P12" s="24">
        <f>IF(AND(H13=0,H14=0,H15=0,H16=0),"",H12)</f>
        <v>971</v>
      </c>
      <c r="Q12" s="24" t="str">
        <f>IF(AND(N13=0,N14=0,N15=0,N16=0),"",N12)</f>
        <v/>
      </c>
    </row>
    <row r="13" spans="1:17" x14ac:dyDescent="0.25">
      <c r="A13" s="70"/>
      <c r="B13" s="71"/>
      <c r="C13" s="611" t="s">
        <v>466</v>
      </c>
      <c r="D13" s="422"/>
      <c r="E13" s="222" t="s">
        <v>467</v>
      </c>
      <c r="F13" s="73" t="s">
        <v>461</v>
      </c>
      <c r="G13" s="298">
        <v>300</v>
      </c>
      <c r="H13" s="685">
        <v>883</v>
      </c>
      <c r="I13" s="355">
        <v>564201.83478916192</v>
      </c>
      <c r="J13" s="355">
        <v>6392.2404999999999</v>
      </c>
      <c r="K13" s="355">
        <v>40741.616999999998</v>
      </c>
      <c r="L13" s="355">
        <v>212318</v>
      </c>
      <c r="M13" s="355">
        <v>102150000</v>
      </c>
      <c r="N13" s="362">
        <v>0</v>
      </c>
      <c r="O13" s="71"/>
    </row>
    <row r="14" spans="1:17" x14ac:dyDescent="0.25">
      <c r="A14" s="70"/>
      <c r="B14" s="71"/>
      <c r="C14" s="611" t="s">
        <v>838</v>
      </c>
      <c r="D14" s="422"/>
      <c r="E14" s="222" t="s">
        <v>493</v>
      </c>
      <c r="F14" s="77" t="s">
        <v>46</v>
      </c>
      <c r="G14" s="331">
        <v>301</v>
      </c>
      <c r="H14" s="685">
        <v>858</v>
      </c>
      <c r="I14" s="355">
        <v>1065279.6964488111</v>
      </c>
      <c r="J14" s="355">
        <v>2912.5</v>
      </c>
      <c r="K14" s="355">
        <v>30781.5</v>
      </c>
      <c r="L14" s="355">
        <v>227367.75</v>
      </c>
      <c r="M14" s="355">
        <v>63464000</v>
      </c>
      <c r="N14" s="362">
        <v>0</v>
      </c>
      <c r="O14" s="71"/>
    </row>
    <row r="15" spans="1:17" x14ac:dyDescent="0.25">
      <c r="A15" s="70"/>
      <c r="B15" s="71"/>
      <c r="C15" s="611" t="s">
        <v>839</v>
      </c>
      <c r="D15" s="424" t="s">
        <v>26</v>
      </c>
      <c r="E15" s="222" t="s">
        <v>468</v>
      </c>
      <c r="F15" s="77" t="s">
        <v>46</v>
      </c>
      <c r="G15" s="331">
        <v>309</v>
      </c>
      <c r="H15" s="685">
        <v>952</v>
      </c>
      <c r="I15" s="355">
        <v>642538.66354025214</v>
      </c>
      <c r="J15" s="355">
        <v>3122.5</v>
      </c>
      <c r="K15" s="355">
        <v>19116.5</v>
      </c>
      <c r="L15" s="355">
        <v>114736</v>
      </c>
      <c r="M15" s="355">
        <v>87852057.599999994</v>
      </c>
      <c r="N15" s="362">
        <v>0</v>
      </c>
      <c r="O15" s="71"/>
    </row>
    <row r="16" spans="1:17" ht="12.75" customHeight="1" x14ac:dyDescent="0.25">
      <c r="A16" s="70"/>
      <c r="B16" s="71"/>
      <c r="C16" s="610" t="s">
        <v>840</v>
      </c>
      <c r="D16" s="409"/>
      <c r="E16" s="222" t="s">
        <v>493</v>
      </c>
      <c r="F16" s="77" t="s">
        <v>461</v>
      </c>
      <c r="G16" s="331">
        <v>303</v>
      </c>
      <c r="H16" s="685">
        <v>562</v>
      </c>
      <c r="I16" s="355">
        <v>219336.94092695724</v>
      </c>
      <c r="J16" s="355">
        <v>134</v>
      </c>
      <c r="K16" s="355">
        <v>6320</v>
      </c>
      <c r="L16" s="355">
        <v>60951</v>
      </c>
      <c r="M16" s="355">
        <v>9287000</v>
      </c>
      <c r="N16" s="362">
        <v>0</v>
      </c>
      <c r="O16" s="71"/>
    </row>
    <row r="17" spans="1:17" ht="13" x14ac:dyDescent="0.3">
      <c r="A17" s="70"/>
      <c r="B17" s="71"/>
      <c r="C17" s="178"/>
      <c r="D17" s="422"/>
      <c r="E17" s="77"/>
      <c r="F17" s="73"/>
      <c r="G17" s="566"/>
      <c r="H17" s="686"/>
      <c r="I17" s="686"/>
      <c r="J17" s="686"/>
      <c r="K17" s="686"/>
      <c r="L17" s="686"/>
      <c r="M17" s="686"/>
      <c r="N17" s="687"/>
      <c r="O17" s="71"/>
    </row>
    <row r="18" spans="1:17" ht="13" x14ac:dyDescent="0.3">
      <c r="A18" s="70"/>
      <c r="B18" s="71"/>
      <c r="C18" s="137" t="s">
        <v>469</v>
      </c>
      <c r="D18" s="400" t="s">
        <v>26</v>
      </c>
      <c r="E18" s="367" t="s">
        <v>742</v>
      </c>
      <c r="F18" s="86" t="s">
        <v>461</v>
      </c>
      <c r="G18" s="311">
        <v>310</v>
      </c>
      <c r="H18" s="685">
        <v>700</v>
      </c>
      <c r="I18" s="355">
        <v>286918.70894732856</v>
      </c>
      <c r="J18" s="355">
        <v>0</v>
      </c>
      <c r="K18" s="355">
        <v>0</v>
      </c>
      <c r="L18" s="355">
        <v>5016.25</v>
      </c>
      <c r="M18" s="355">
        <v>45733200</v>
      </c>
      <c r="N18" s="362">
        <v>0</v>
      </c>
      <c r="O18" s="71"/>
    </row>
    <row r="19" spans="1:17" ht="13" x14ac:dyDescent="0.3">
      <c r="A19" s="70"/>
      <c r="B19" s="71"/>
      <c r="C19" s="139"/>
      <c r="D19" s="409"/>
      <c r="E19" s="229"/>
      <c r="F19" s="77"/>
      <c r="G19" s="566"/>
      <c r="H19" s="358"/>
      <c r="I19" s="358"/>
      <c r="J19" s="358"/>
      <c r="K19" s="358"/>
      <c r="L19" s="358"/>
      <c r="M19" s="358"/>
      <c r="N19" s="363"/>
      <c r="O19" s="71"/>
    </row>
    <row r="20" spans="1:17" ht="13" x14ac:dyDescent="0.3">
      <c r="A20" s="70"/>
      <c r="B20" s="71"/>
      <c r="C20" s="182" t="s">
        <v>841</v>
      </c>
      <c r="D20" s="423"/>
      <c r="E20" s="180" t="s">
        <v>632</v>
      </c>
      <c r="F20" s="86" t="s">
        <v>461</v>
      </c>
      <c r="G20" s="311">
        <v>32</v>
      </c>
      <c r="H20" s="711">
        <v>971</v>
      </c>
      <c r="I20" s="360">
        <v>2034188.1633552727</v>
      </c>
      <c r="J20" s="360">
        <v>10728.5</v>
      </c>
      <c r="K20" s="360">
        <v>82157.240000000005</v>
      </c>
      <c r="L20" s="360">
        <v>569850</v>
      </c>
      <c r="M20" s="360">
        <v>151829324.90000001</v>
      </c>
      <c r="N20" s="361">
        <v>0</v>
      </c>
      <c r="O20" s="71"/>
      <c r="P20" s="24" t="e">
        <f>IF(AND(H21=0,H22=0,#REF!=0,H23=0,#REF!=0),"",H20)</f>
        <v>#REF!</v>
      </c>
      <c r="Q20" s="24" t="e">
        <f>IF(AND(N21=0,N22=0,#REF!=0,N23=0,#REF!=0),"",N20)</f>
        <v>#REF!</v>
      </c>
    </row>
    <row r="21" spans="1:17" x14ac:dyDescent="0.25">
      <c r="A21" s="70"/>
      <c r="B21" s="71"/>
      <c r="C21" s="611" t="s">
        <v>842</v>
      </c>
      <c r="D21" s="422"/>
      <c r="E21" s="243" t="s">
        <v>548</v>
      </c>
      <c r="F21" s="77" t="s">
        <v>461</v>
      </c>
      <c r="G21" s="298">
        <v>320</v>
      </c>
      <c r="H21" s="685">
        <v>917</v>
      </c>
      <c r="I21" s="355">
        <v>1204918.6265567613</v>
      </c>
      <c r="J21" s="355">
        <v>3286</v>
      </c>
      <c r="K21" s="355">
        <v>39756.300000000003</v>
      </c>
      <c r="L21" s="355">
        <v>312882</v>
      </c>
      <c r="M21" s="355">
        <v>114040677.09999999</v>
      </c>
      <c r="N21" s="362">
        <v>0</v>
      </c>
      <c r="O21" s="71"/>
    </row>
    <row r="22" spans="1:17" x14ac:dyDescent="0.25">
      <c r="A22" s="70"/>
      <c r="B22" s="71"/>
      <c r="C22" s="611" t="s">
        <v>843</v>
      </c>
      <c r="D22" s="422"/>
      <c r="E22" s="243" t="s">
        <v>574</v>
      </c>
      <c r="F22" s="77" t="s">
        <v>461</v>
      </c>
      <c r="G22" s="331">
        <v>321</v>
      </c>
      <c r="H22" s="685">
        <v>541</v>
      </c>
      <c r="I22" s="355">
        <v>192032.61004926061</v>
      </c>
      <c r="J22" s="355">
        <v>0</v>
      </c>
      <c r="K22" s="355">
        <v>132</v>
      </c>
      <c r="L22" s="355">
        <v>8526</v>
      </c>
      <c r="M22" s="355">
        <v>23985000</v>
      </c>
      <c r="N22" s="362">
        <v>0</v>
      </c>
      <c r="O22" s="71"/>
    </row>
    <row r="23" spans="1:17" ht="25" x14ac:dyDescent="0.25">
      <c r="A23" s="70"/>
      <c r="B23" s="71"/>
      <c r="C23" s="612" t="s">
        <v>844</v>
      </c>
      <c r="D23" s="422"/>
      <c r="E23" s="243" t="s">
        <v>724</v>
      </c>
      <c r="F23" s="77" t="s">
        <v>46</v>
      </c>
      <c r="G23" s="564" t="s">
        <v>763</v>
      </c>
      <c r="H23" s="685">
        <v>872</v>
      </c>
      <c r="I23" s="355">
        <v>626720.951070023</v>
      </c>
      <c r="J23" s="355">
        <v>498.25</v>
      </c>
      <c r="K23" s="355">
        <v>8456.9079999999994</v>
      </c>
      <c r="L23" s="355">
        <v>111425.75</v>
      </c>
      <c r="M23" s="355">
        <v>46500000</v>
      </c>
      <c r="N23" s="362">
        <v>0</v>
      </c>
      <c r="O23" s="71"/>
    </row>
    <row r="24" spans="1:17" x14ac:dyDescent="0.25">
      <c r="A24" s="70"/>
      <c r="B24" s="71"/>
      <c r="C24" s="518" t="s">
        <v>764</v>
      </c>
      <c r="D24" s="800" t="s">
        <v>26</v>
      </c>
      <c r="E24" s="243">
        <v>38119</v>
      </c>
      <c r="F24" s="77" t="s">
        <v>46</v>
      </c>
      <c r="G24" s="331">
        <v>328</v>
      </c>
      <c r="H24" s="685">
        <v>833</v>
      </c>
      <c r="I24" s="355">
        <v>263980.80875835533</v>
      </c>
      <c r="J24" s="355">
        <v>374</v>
      </c>
      <c r="K24" s="355">
        <v>6800</v>
      </c>
      <c r="L24" s="355">
        <v>65800</v>
      </c>
      <c r="M24" s="355">
        <v>33970000</v>
      </c>
      <c r="N24" s="362">
        <v>0</v>
      </c>
      <c r="O24" s="71"/>
    </row>
    <row r="25" spans="1:17" ht="13" x14ac:dyDescent="0.3">
      <c r="A25" s="70"/>
      <c r="B25" s="71"/>
      <c r="C25" s="181"/>
      <c r="D25" s="426"/>
      <c r="E25" s="174"/>
      <c r="F25" s="81"/>
      <c r="G25" s="262"/>
      <c r="H25" s="686"/>
      <c r="I25" s="686"/>
      <c r="J25" s="686"/>
      <c r="K25" s="686"/>
      <c r="L25" s="686"/>
      <c r="M25" s="686"/>
      <c r="N25" s="687"/>
      <c r="O25" s="71"/>
    </row>
    <row r="26" spans="1:17" ht="13" x14ac:dyDescent="0.3">
      <c r="A26" s="70"/>
      <c r="B26" s="71"/>
      <c r="C26" s="182" t="s">
        <v>979</v>
      </c>
      <c r="D26" s="423"/>
      <c r="E26" s="115" t="s">
        <v>980</v>
      </c>
      <c r="F26" s="801" t="s">
        <v>461</v>
      </c>
      <c r="G26" s="512">
        <v>38</v>
      </c>
      <c r="H26" s="685">
        <v>436</v>
      </c>
      <c r="I26" s="355">
        <v>350142.30538915133</v>
      </c>
      <c r="J26" s="355">
        <v>4239.5</v>
      </c>
      <c r="K26" s="355">
        <v>27842</v>
      </c>
      <c r="L26" s="355">
        <v>144201.5</v>
      </c>
      <c r="M26" s="355">
        <v>17998000</v>
      </c>
      <c r="N26" s="362">
        <v>0</v>
      </c>
      <c r="O26" s="71"/>
    </row>
    <row r="27" spans="1:17" ht="13" x14ac:dyDescent="0.3">
      <c r="A27" s="70"/>
      <c r="B27" s="71"/>
      <c r="C27" s="181"/>
      <c r="D27" s="426"/>
      <c r="E27" s="174"/>
      <c r="F27" s="81"/>
      <c r="G27" s="262"/>
      <c r="H27" s="794"/>
      <c r="I27" s="794"/>
      <c r="J27" s="794"/>
      <c r="K27" s="794"/>
      <c r="L27" s="794"/>
      <c r="M27" s="794"/>
      <c r="N27" s="795"/>
      <c r="O27" s="71"/>
    </row>
    <row r="28" spans="1:17" ht="13" x14ac:dyDescent="0.3">
      <c r="A28" s="70"/>
      <c r="B28" s="71"/>
      <c r="C28" s="182" t="s">
        <v>981</v>
      </c>
      <c r="D28" s="800" t="s">
        <v>26</v>
      </c>
      <c r="E28" s="115" t="s">
        <v>507</v>
      </c>
      <c r="F28" s="801" t="s">
        <v>461</v>
      </c>
      <c r="G28" s="802" t="s">
        <v>565</v>
      </c>
      <c r="H28" s="685">
        <v>587</v>
      </c>
      <c r="I28" s="355">
        <v>11298.445616354345</v>
      </c>
      <c r="J28" s="355">
        <v>0</v>
      </c>
      <c r="K28" s="355">
        <v>0</v>
      </c>
      <c r="L28" s="355">
        <v>0</v>
      </c>
      <c r="M28" s="355">
        <v>2537000</v>
      </c>
      <c r="N28" s="362">
        <v>0</v>
      </c>
      <c r="O28" s="71"/>
    </row>
    <row r="29" spans="1:17" x14ac:dyDescent="0.25">
      <c r="A29" s="70"/>
      <c r="B29" s="71"/>
      <c r="C29" s="71"/>
      <c r="D29" s="803"/>
      <c r="E29" s="77"/>
      <c r="F29" s="81"/>
      <c r="G29" s="262"/>
      <c r="H29" s="686"/>
      <c r="I29" s="686"/>
      <c r="J29" s="686"/>
      <c r="K29" s="686"/>
      <c r="L29" s="686"/>
      <c r="M29" s="686"/>
      <c r="N29" s="687"/>
      <c r="O29" s="71"/>
    </row>
    <row r="30" spans="1:17" ht="13" x14ac:dyDescent="0.3">
      <c r="A30" s="70"/>
      <c r="B30" s="71"/>
      <c r="C30" s="182" t="s">
        <v>982</v>
      </c>
      <c r="D30" s="800" t="s">
        <v>26</v>
      </c>
      <c r="E30" s="115" t="s">
        <v>633</v>
      </c>
      <c r="F30" s="801" t="s">
        <v>461</v>
      </c>
      <c r="G30" s="516">
        <v>34</v>
      </c>
      <c r="H30" s="685">
        <v>877</v>
      </c>
      <c r="I30" s="355">
        <v>335464.16201432148</v>
      </c>
      <c r="J30" s="355">
        <v>1</v>
      </c>
      <c r="K30" s="355">
        <v>2886</v>
      </c>
      <c r="L30" s="355">
        <v>50546</v>
      </c>
      <c r="M30" s="355">
        <v>24144004.399999999</v>
      </c>
      <c r="N30" s="362">
        <v>0</v>
      </c>
      <c r="O30" s="71"/>
    </row>
    <row r="31" spans="1:17" ht="15" customHeight="1" x14ac:dyDescent="0.25">
      <c r="A31" s="70"/>
      <c r="B31" s="71"/>
      <c r="C31" s="299" t="s">
        <v>650</v>
      </c>
      <c r="D31" s="391"/>
      <c r="E31" s="77"/>
      <c r="F31" s="81"/>
      <c r="G31" s="515">
        <v>340</v>
      </c>
      <c r="H31" s="685">
        <v>531</v>
      </c>
      <c r="I31" s="355">
        <v>259213.11821602637</v>
      </c>
      <c r="J31" s="355">
        <v>0</v>
      </c>
      <c r="K31" s="355">
        <v>3863</v>
      </c>
      <c r="L31" s="355">
        <v>54965</v>
      </c>
      <c r="M31" s="355">
        <v>15008000</v>
      </c>
      <c r="N31" s="362">
        <v>0</v>
      </c>
      <c r="O31" s="71"/>
    </row>
    <row r="32" spans="1:17" x14ac:dyDescent="0.25">
      <c r="A32" s="70"/>
      <c r="B32" s="71"/>
      <c r="C32" s="71"/>
      <c r="D32" s="391"/>
      <c r="E32" s="77"/>
      <c r="F32" s="81"/>
      <c r="G32" s="262"/>
      <c r="H32" s="686"/>
      <c r="I32" s="686"/>
      <c r="J32" s="686"/>
      <c r="K32" s="686"/>
      <c r="L32" s="686"/>
      <c r="M32" s="686"/>
      <c r="N32" s="687"/>
      <c r="O32" s="71"/>
    </row>
    <row r="33" spans="1:17" ht="13" x14ac:dyDescent="0.3">
      <c r="A33" s="70"/>
      <c r="B33" s="71"/>
      <c r="C33" s="82" t="s">
        <v>983</v>
      </c>
      <c r="D33" s="388"/>
      <c r="E33" s="460" t="s">
        <v>508</v>
      </c>
      <c r="F33" s="86" t="s">
        <v>461</v>
      </c>
      <c r="G33" s="512">
        <v>35</v>
      </c>
      <c r="H33" s="685">
        <v>937</v>
      </c>
      <c r="I33" s="355">
        <v>199963.71608983993</v>
      </c>
      <c r="J33" s="355">
        <v>1664</v>
      </c>
      <c r="K33" s="355">
        <v>10248</v>
      </c>
      <c r="L33" s="355">
        <v>63190</v>
      </c>
      <c r="M33" s="355">
        <v>13106000</v>
      </c>
      <c r="N33" s="362">
        <v>0</v>
      </c>
      <c r="O33" s="71"/>
    </row>
    <row r="34" spans="1:17" x14ac:dyDescent="0.25">
      <c r="A34" s="70"/>
      <c r="B34" s="71"/>
      <c r="C34" s="71"/>
      <c r="D34" s="391"/>
      <c r="E34" s="83"/>
      <c r="F34" s="81"/>
      <c r="G34" s="804"/>
      <c r="H34" s="686"/>
      <c r="I34" s="686"/>
      <c r="J34" s="686"/>
      <c r="K34" s="686"/>
      <c r="L34" s="686"/>
      <c r="M34" s="686"/>
      <c r="N34" s="687"/>
      <c r="O34" s="71"/>
    </row>
    <row r="35" spans="1:17" ht="13" x14ac:dyDescent="0.3">
      <c r="A35" s="70"/>
      <c r="B35" s="71"/>
      <c r="C35" s="182" t="s">
        <v>984</v>
      </c>
      <c r="D35" s="424" t="s">
        <v>26</v>
      </c>
      <c r="E35" s="180" t="s">
        <v>509</v>
      </c>
      <c r="F35" s="86" t="s">
        <v>461</v>
      </c>
      <c r="G35" s="802">
        <v>36</v>
      </c>
      <c r="H35" s="685">
        <v>882</v>
      </c>
      <c r="I35" s="355">
        <v>519083.94218232419</v>
      </c>
      <c r="J35" s="355">
        <v>476.5</v>
      </c>
      <c r="K35" s="355">
        <v>5082</v>
      </c>
      <c r="L35" s="355">
        <v>49826.25</v>
      </c>
      <c r="M35" s="355">
        <v>194207000</v>
      </c>
      <c r="N35" s="362">
        <v>0</v>
      </c>
      <c r="O35" s="71"/>
      <c r="P35" s="24" t="e">
        <f>IF(AND(#REF!=0,#REF!=0,#REF!=0,#REF!=0,#REF!=0),"",H35)</f>
        <v>#REF!</v>
      </c>
      <c r="Q35" s="24" t="e">
        <f>IF(AND(#REF!=0,#REF!=0,#REF!=0,#REF!=0,#REF!=0),"",N35)</f>
        <v>#REF!</v>
      </c>
    </row>
    <row r="36" spans="1:17" x14ac:dyDescent="0.25">
      <c r="A36" s="70"/>
      <c r="B36" s="71"/>
      <c r="C36" s="257" t="s">
        <v>553</v>
      </c>
      <c r="D36" s="427"/>
      <c r="E36" s="83" t="s">
        <v>634</v>
      </c>
      <c r="F36" s="77" t="s">
        <v>461</v>
      </c>
      <c r="G36" s="805">
        <v>37</v>
      </c>
      <c r="H36" s="685">
        <v>398</v>
      </c>
      <c r="I36" s="355">
        <v>71153.629512311556</v>
      </c>
      <c r="J36" s="355">
        <v>0</v>
      </c>
      <c r="K36" s="355">
        <v>0</v>
      </c>
      <c r="L36" s="355">
        <v>707.25</v>
      </c>
      <c r="M36" s="355">
        <v>4787000</v>
      </c>
      <c r="N36" s="362">
        <v>0</v>
      </c>
      <c r="O36" s="71"/>
    </row>
    <row r="37" spans="1:17" ht="13" x14ac:dyDescent="0.3">
      <c r="A37" s="70"/>
      <c r="B37" s="71"/>
      <c r="C37" s="139"/>
      <c r="D37" s="409"/>
      <c r="E37" s="222"/>
      <c r="F37" s="81"/>
      <c r="G37" s="260"/>
      <c r="H37" s="686"/>
      <c r="I37" s="686"/>
      <c r="J37" s="686"/>
      <c r="K37" s="686"/>
      <c r="L37" s="686"/>
      <c r="M37" s="686"/>
      <c r="N37" s="687"/>
      <c r="O37" s="71"/>
    </row>
    <row r="38" spans="1:17" ht="13" x14ac:dyDescent="0.3">
      <c r="A38" s="70"/>
      <c r="B38" s="71"/>
      <c r="C38" s="82" t="s">
        <v>985</v>
      </c>
      <c r="D38" s="389" t="s">
        <v>26</v>
      </c>
      <c r="E38" s="187" t="s">
        <v>510</v>
      </c>
      <c r="F38" s="86" t="s">
        <v>46</v>
      </c>
      <c r="G38" s="512">
        <v>39</v>
      </c>
      <c r="H38" s="685">
        <v>908</v>
      </c>
      <c r="I38" s="355">
        <v>375509.84957431699</v>
      </c>
      <c r="J38" s="355">
        <v>0</v>
      </c>
      <c r="K38" s="355">
        <v>1522.654</v>
      </c>
      <c r="L38" s="355">
        <v>20110.75</v>
      </c>
      <c r="M38" s="355">
        <v>138974000</v>
      </c>
      <c r="N38" s="362">
        <v>0</v>
      </c>
      <c r="O38" s="71"/>
    </row>
    <row r="39" spans="1:17" s="547" customFormat="1" x14ac:dyDescent="0.25">
      <c r="A39" s="102"/>
      <c r="B39" s="81"/>
      <c r="C39" s="257" t="s">
        <v>728</v>
      </c>
      <c r="D39" s="590"/>
      <c r="E39" s="83" t="s">
        <v>513</v>
      </c>
      <c r="F39" s="77" t="s">
        <v>461</v>
      </c>
      <c r="G39" s="558">
        <v>390</v>
      </c>
      <c r="H39" s="685">
        <v>356</v>
      </c>
      <c r="I39" s="355">
        <v>22456.088958651679</v>
      </c>
      <c r="J39" s="355">
        <v>0</v>
      </c>
      <c r="K39" s="355">
        <v>0</v>
      </c>
      <c r="L39" s="355">
        <v>25.75</v>
      </c>
      <c r="M39" s="355">
        <v>2850970</v>
      </c>
      <c r="N39" s="362">
        <v>0</v>
      </c>
      <c r="O39" s="81"/>
      <c r="P39" s="546"/>
      <c r="Q39" s="546"/>
    </row>
    <row r="40" spans="1:17" ht="13" x14ac:dyDescent="0.3">
      <c r="A40" s="70"/>
      <c r="B40" s="71"/>
      <c r="C40" s="71"/>
      <c r="D40" s="391"/>
      <c r="E40" s="77"/>
      <c r="F40" s="77"/>
      <c r="G40" s="260"/>
      <c r="H40" s="358"/>
      <c r="I40" s="358"/>
      <c r="J40" s="358"/>
      <c r="K40" s="358"/>
      <c r="L40" s="358"/>
      <c r="M40" s="358"/>
      <c r="N40" s="363"/>
      <c r="O40" s="71"/>
    </row>
    <row r="41" spans="1:17" ht="13" x14ac:dyDescent="0.3">
      <c r="A41" s="70"/>
      <c r="B41" s="71"/>
      <c r="C41" s="799" t="s">
        <v>470</v>
      </c>
      <c r="D41" s="449"/>
      <c r="E41" s="501" t="s">
        <v>635</v>
      </c>
      <c r="F41" s="86" t="s">
        <v>461</v>
      </c>
      <c r="G41" s="311">
        <v>4</v>
      </c>
      <c r="H41" s="711">
        <v>971</v>
      </c>
      <c r="I41" s="360">
        <v>2786859.303136745</v>
      </c>
      <c r="J41" s="360">
        <v>87778.5</v>
      </c>
      <c r="K41" s="360">
        <v>338474</v>
      </c>
      <c r="L41" s="360">
        <v>1396564.5</v>
      </c>
      <c r="M41" s="360">
        <v>187463000</v>
      </c>
      <c r="N41" s="361">
        <v>821.25</v>
      </c>
      <c r="O41" s="71"/>
      <c r="P41" s="26" t="e">
        <f>IF(AND(H43="",#REF!="",#REF!="",P45="",H53="",H48="",#REF!="",#REF!="",H55=""),"",H41)</f>
        <v>#REF!</v>
      </c>
      <c r="Q41" s="26" t="e">
        <f>IF(AND(N43="",#REF!="",#REF!="",Q45="",N53="",N48="",#REF!="",#REF!="",N55=""),"",N41)</f>
        <v>#REF!</v>
      </c>
    </row>
    <row r="42" spans="1:17" ht="13" x14ac:dyDescent="0.3">
      <c r="A42" s="70"/>
      <c r="B42" s="71"/>
      <c r="C42" s="178"/>
      <c r="D42" s="422"/>
      <c r="E42" s="233"/>
      <c r="F42" s="77"/>
      <c r="G42" s="566"/>
      <c r="H42" s="686"/>
      <c r="I42" s="686"/>
      <c r="J42" s="686"/>
      <c r="K42" s="686"/>
      <c r="L42" s="686"/>
      <c r="M42" s="686"/>
      <c r="N42" s="687"/>
      <c r="O42" s="71"/>
    </row>
    <row r="43" spans="1:17" ht="13" x14ac:dyDescent="0.3">
      <c r="A43" s="70"/>
      <c r="B43" s="71"/>
      <c r="C43" s="137" t="s">
        <v>986</v>
      </c>
      <c r="D43" s="401"/>
      <c r="E43" s="185" t="s">
        <v>511</v>
      </c>
      <c r="F43" s="86" t="s">
        <v>461</v>
      </c>
      <c r="G43" s="311">
        <v>41</v>
      </c>
      <c r="H43" s="685">
        <v>950</v>
      </c>
      <c r="I43" s="355">
        <v>587568.63178070507</v>
      </c>
      <c r="J43" s="355">
        <v>9460.6606250000004</v>
      </c>
      <c r="K43" s="355">
        <v>56746</v>
      </c>
      <c r="L43" s="355">
        <v>292400</v>
      </c>
      <c r="M43" s="355">
        <v>46742000</v>
      </c>
      <c r="N43" s="362">
        <v>0</v>
      </c>
      <c r="O43" s="71"/>
    </row>
    <row r="44" spans="1:17" x14ac:dyDescent="0.25">
      <c r="A44" s="70"/>
      <c r="B44" s="71"/>
      <c r="C44" s="139"/>
      <c r="D44" s="409"/>
      <c r="E44" s="229"/>
      <c r="F44" s="77"/>
      <c r="G44" s="262"/>
      <c r="H44" s="686"/>
      <c r="I44" s="686"/>
      <c r="J44" s="686"/>
      <c r="K44" s="686"/>
      <c r="L44" s="686"/>
      <c r="M44" s="686"/>
      <c r="N44" s="687"/>
      <c r="O44" s="71"/>
    </row>
    <row r="45" spans="1:17" ht="13" x14ac:dyDescent="0.3">
      <c r="A45" s="70"/>
      <c r="B45" s="71"/>
      <c r="C45" s="182" t="s">
        <v>987</v>
      </c>
      <c r="D45" s="424" t="s">
        <v>26</v>
      </c>
      <c r="E45" s="180" t="s">
        <v>509</v>
      </c>
      <c r="F45" s="86" t="s">
        <v>461</v>
      </c>
      <c r="G45" s="806">
        <v>43</v>
      </c>
      <c r="H45" s="685">
        <v>868</v>
      </c>
      <c r="I45" s="355">
        <v>319146.89401534555</v>
      </c>
      <c r="J45" s="355">
        <v>0.78587499999999999</v>
      </c>
      <c r="K45" s="355">
        <v>2372.5</v>
      </c>
      <c r="L45" s="355">
        <v>30919.5</v>
      </c>
      <c r="M45" s="355">
        <v>29401000</v>
      </c>
      <c r="N45" s="362">
        <v>0</v>
      </c>
      <c r="O45" s="71"/>
      <c r="P45" s="24" t="e">
        <f>IF(AND(#REF!=0,#REF!=0,#REF!=0,#REF!=0,#REF!=0),"",H45)</f>
        <v>#REF!</v>
      </c>
      <c r="Q45" s="24" t="e">
        <f>IF(AND(#REF!=0,#REF!=0,#REF!=0,#REF!=0,#REF!=0),"",N45)</f>
        <v>#REF!</v>
      </c>
    </row>
    <row r="46" spans="1:17" x14ac:dyDescent="0.25">
      <c r="A46" s="70"/>
      <c r="B46" s="71"/>
      <c r="C46" s="257" t="s">
        <v>554</v>
      </c>
      <c r="D46" s="427"/>
      <c r="E46" s="83" t="s">
        <v>634</v>
      </c>
      <c r="F46" s="77" t="s">
        <v>461</v>
      </c>
      <c r="G46" s="805">
        <v>44</v>
      </c>
      <c r="H46" s="685">
        <v>769</v>
      </c>
      <c r="I46" s="355">
        <v>81046.341111495451</v>
      </c>
      <c r="J46" s="355">
        <v>0</v>
      </c>
      <c r="K46" s="355">
        <v>0</v>
      </c>
      <c r="L46" s="355">
        <v>2134</v>
      </c>
      <c r="M46" s="355">
        <v>11447000</v>
      </c>
      <c r="N46" s="362">
        <v>0</v>
      </c>
      <c r="O46" s="71"/>
    </row>
    <row r="47" spans="1:17" x14ac:dyDescent="0.25">
      <c r="A47" s="70"/>
      <c r="B47" s="71"/>
      <c r="C47" s="138"/>
      <c r="D47" s="409"/>
      <c r="E47" s="209"/>
      <c r="F47" s="77"/>
      <c r="G47" s="262"/>
      <c r="H47" s="686"/>
      <c r="I47" s="686"/>
      <c r="J47" s="686"/>
      <c r="K47" s="686"/>
      <c r="L47" s="686"/>
      <c r="M47" s="686"/>
      <c r="N47" s="687"/>
      <c r="O47" s="71"/>
    </row>
    <row r="48" spans="1:17" ht="13" x14ac:dyDescent="0.3">
      <c r="A48" s="70"/>
      <c r="B48" s="71"/>
      <c r="C48" s="520" t="s">
        <v>988</v>
      </c>
      <c r="D48" s="423"/>
      <c r="E48" s="117" t="s">
        <v>512</v>
      </c>
      <c r="F48" s="86" t="s">
        <v>461</v>
      </c>
      <c r="G48" s="516">
        <v>45</v>
      </c>
      <c r="H48" s="685">
        <v>516</v>
      </c>
      <c r="I48" s="355">
        <v>46182.322322751912</v>
      </c>
      <c r="J48" s="355">
        <v>603.73742500000003</v>
      </c>
      <c r="K48" s="355">
        <v>3955</v>
      </c>
      <c r="L48" s="355">
        <v>18250</v>
      </c>
      <c r="M48" s="355">
        <v>1652000</v>
      </c>
      <c r="N48" s="362">
        <v>0</v>
      </c>
      <c r="O48" s="71"/>
    </row>
    <row r="49" spans="1:17" ht="13" x14ac:dyDescent="0.3">
      <c r="A49" s="70"/>
      <c r="B49" s="71"/>
      <c r="C49" s="521"/>
      <c r="D49" s="422"/>
      <c r="E49" s="77"/>
      <c r="F49" s="77"/>
      <c r="G49" s="566"/>
      <c r="H49" s="686"/>
      <c r="I49" s="686"/>
      <c r="J49" s="686"/>
      <c r="K49" s="686"/>
      <c r="L49" s="686"/>
      <c r="M49" s="686"/>
      <c r="N49" s="687"/>
      <c r="O49" s="71"/>
    </row>
    <row r="50" spans="1:17" ht="13" x14ac:dyDescent="0.3">
      <c r="A50" s="70"/>
      <c r="B50" s="71"/>
      <c r="C50" s="314" t="s">
        <v>989</v>
      </c>
      <c r="D50" s="412"/>
      <c r="E50" s="187" t="s">
        <v>636</v>
      </c>
      <c r="F50" s="86" t="s">
        <v>461</v>
      </c>
      <c r="G50" s="283">
        <v>460</v>
      </c>
      <c r="H50" s="685">
        <v>971</v>
      </c>
      <c r="I50" s="355">
        <v>699837.75241508801</v>
      </c>
      <c r="J50" s="355">
        <v>20739.5</v>
      </c>
      <c r="K50" s="355">
        <v>80137</v>
      </c>
      <c r="L50" s="355">
        <v>380719</v>
      </c>
      <c r="M50" s="355">
        <v>29203000</v>
      </c>
      <c r="N50" s="362">
        <v>0</v>
      </c>
      <c r="O50" s="71"/>
      <c r="P50" s="36"/>
    </row>
    <row r="51" spans="1:17" ht="13" x14ac:dyDescent="0.3">
      <c r="A51" s="70"/>
      <c r="B51" s="71"/>
      <c r="C51" s="94" t="s">
        <v>990</v>
      </c>
      <c r="D51" s="412"/>
      <c r="E51" s="187"/>
      <c r="F51" s="86" t="s">
        <v>46</v>
      </c>
      <c r="G51" s="807">
        <v>4601</v>
      </c>
      <c r="H51" s="798">
        <v>62</v>
      </c>
      <c r="I51" s="686">
        <v>49418.73513064516</v>
      </c>
      <c r="J51" s="686">
        <v>0</v>
      </c>
      <c r="K51" s="686">
        <v>0</v>
      </c>
      <c r="L51" s="686">
        <v>5676.25</v>
      </c>
      <c r="M51" s="686">
        <v>1354897</v>
      </c>
      <c r="N51" s="687">
        <v>0</v>
      </c>
      <c r="O51" s="71"/>
      <c r="P51" s="36"/>
    </row>
    <row r="52" spans="1:17" ht="13" x14ac:dyDescent="0.3">
      <c r="A52" s="70"/>
      <c r="B52" s="71"/>
      <c r="C52" s="94"/>
      <c r="D52" s="412"/>
      <c r="E52" s="187"/>
      <c r="F52" s="86"/>
      <c r="G52" s="808"/>
      <c r="H52" s="809"/>
      <c r="I52" s="809"/>
      <c r="J52" s="809"/>
      <c r="K52" s="809"/>
      <c r="L52" s="809"/>
      <c r="M52" s="809"/>
      <c r="N52" s="810"/>
      <c r="O52" s="71"/>
      <c r="P52" s="36" t="s">
        <v>541</v>
      </c>
    </row>
    <row r="53" spans="1:17" ht="13" x14ac:dyDescent="0.3">
      <c r="A53" s="70"/>
      <c r="B53" s="71"/>
      <c r="C53" s="182" t="s">
        <v>991</v>
      </c>
      <c r="D53" s="423"/>
      <c r="E53" s="180" t="s">
        <v>514</v>
      </c>
      <c r="F53" s="86" t="s">
        <v>461</v>
      </c>
      <c r="G53" s="311">
        <v>48</v>
      </c>
      <c r="H53" s="685">
        <v>971</v>
      </c>
      <c r="I53" s="355">
        <v>626161.18565046357</v>
      </c>
      <c r="J53" s="355">
        <v>16698</v>
      </c>
      <c r="K53" s="355">
        <v>77034</v>
      </c>
      <c r="L53" s="355">
        <v>368645.5</v>
      </c>
      <c r="M53" s="355">
        <v>25923000</v>
      </c>
      <c r="N53" s="362">
        <v>1.407</v>
      </c>
      <c r="O53" s="71"/>
      <c r="P53" s="37" t="s">
        <v>16</v>
      </c>
    </row>
    <row r="54" spans="1:17" ht="12.75" customHeight="1" x14ac:dyDescent="0.3">
      <c r="A54" s="70"/>
      <c r="B54" s="71"/>
      <c r="C54" s="182"/>
      <c r="D54" s="423"/>
      <c r="E54" s="180"/>
      <c r="F54" s="77"/>
      <c r="G54" s="260"/>
      <c r="H54" s="686"/>
      <c r="I54" s="686"/>
      <c r="J54" s="686"/>
      <c r="K54" s="686"/>
      <c r="L54" s="686"/>
      <c r="M54" s="686"/>
      <c r="N54" s="687"/>
      <c r="O54" s="71"/>
      <c r="P54" s="36" t="s">
        <v>17</v>
      </c>
    </row>
    <row r="55" spans="1:17" ht="12.75" customHeight="1" x14ac:dyDescent="0.3">
      <c r="A55" s="70"/>
      <c r="B55" s="71"/>
      <c r="C55" s="182" t="s">
        <v>992</v>
      </c>
      <c r="D55" s="424" t="s">
        <v>26</v>
      </c>
      <c r="E55" s="180" t="s">
        <v>515</v>
      </c>
      <c r="F55" s="86" t="s">
        <v>46</v>
      </c>
      <c r="G55" s="311">
        <v>491</v>
      </c>
      <c r="H55" s="685">
        <v>968</v>
      </c>
      <c r="I55" s="355">
        <v>498080.75206110533</v>
      </c>
      <c r="J55" s="355">
        <v>5417</v>
      </c>
      <c r="K55" s="355">
        <v>22858.5</v>
      </c>
      <c r="L55" s="355">
        <v>116864</v>
      </c>
      <c r="M55" s="355">
        <v>65887000</v>
      </c>
      <c r="N55" s="362">
        <v>0</v>
      </c>
      <c r="O55" s="71"/>
      <c r="P55" s="5"/>
    </row>
    <row r="56" spans="1:17" s="249" customFormat="1" ht="12.75" customHeight="1" x14ac:dyDescent="0.25">
      <c r="A56" s="102"/>
      <c r="B56" s="81"/>
      <c r="C56" s="320" t="s">
        <v>584</v>
      </c>
      <c r="D56" s="428"/>
      <c r="E56" s="321" t="s">
        <v>513</v>
      </c>
      <c r="F56" s="77" t="s">
        <v>461</v>
      </c>
      <c r="G56" s="334">
        <v>47</v>
      </c>
      <c r="H56" s="685">
        <v>841</v>
      </c>
      <c r="I56" s="355">
        <v>36056.922486480398</v>
      </c>
      <c r="J56" s="355">
        <v>279</v>
      </c>
      <c r="K56" s="355">
        <v>2249</v>
      </c>
      <c r="L56" s="355">
        <v>12491</v>
      </c>
      <c r="M56" s="355">
        <v>1429000</v>
      </c>
      <c r="N56" s="362">
        <v>0</v>
      </c>
      <c r="O56" s="81"/>
    </row>
    <row r="57" spans="1:17" s="249" customFormat="1" ht="12.75" customHeight="1" x14ac:dyDescent="0.25">
      <c r="A57" s="102"/>
      <c r="B57" s="81"/>
      <c r="C57" s="320"/>
      <c r="D57" s="428"/>
      <c r="E57" s="321"/>
      <c r="F57" s="77"/>
      <c r="G57" s="690"/>
      <c r="H57" s="686"/>
      <c r="I57" s="686"/>
      <c r="J57" s="686"/>
      <c r="K57" s="686"/>
      <c r="L57" s="686"/>
      <c r="M57" s="686"/>
      <c r="N57" s="687"/>
      <c r="O57" s="81"/>
    </row>
    <row r="58" spans="1:17" s="533" customFormat="1" ht="26" x14ac:dyDescent="0.3">
      <c r="A58" s="530"/>
      <c r="B58" s="531"/>
      <c r="C58" s="548" t="s">
        <v>993</v>
      </c>
      <c r="D58" s="424" t="s">
        <v>26</v>
      </c>
      <c r="E58" s="549" t="s">
        <v>580</v>
      </c>
      <c r="F58" s="86" t="s">
        <v>461</v>
      </c>
      <c r="G58" s="311">
        <v>40</v>
      </c>
      <c r="H58" s="685">
        <v>766</v>
      </c>
      <c r="I58" s="355">
        <v>100931.41510894254</v>
      </c>
      <c r="J58" s="355">
        <v>0</v>
      </c>
      <c r="K58" s="355">
        <v>0</v>
      </c>
      <c r="L58" s="355">
        <v>448.75</v>
      </c>
      <c r="M58" s="355">
        <v>10792000</v>
      </c>
      <c r="N58" s="362">
        <v>0</v>
      </c>
      <c r="O58" s="531"/>
      <c r="P58" s="532"/>
      <c r="Q58" s="532"/>
    </row>
    <row r="59" spans="1:17" ht="13" x14ac:dyDescent="0.3">
      <c r="A59" s="70"/>
      <c r="B59" s="71"/>
      <c r="C59" s="178"/>
      <c r="D59" s="422"/>
      <c r="E59" s="73"/>
      <c r="F59" s="77"/>
      <c r="G59" s="569"/>
      <c r="H59" s="358"/>
      <c r="I59" s="358"/>
      <c r="J59" s="358"/>
      <c r="K59" s="358"/>
      <c r="L59" s="358"/>
      <c r="M59" s="358"/>
      <c r="N59" s="363"/>
      <c r="O59" s="71"/>
    </row>
    <row r="60" spans="1:17" ht="13.5" thickBot="1" x14ac:dyDescent="0.35">
      <c r="A60" s="70"/>
      <c r="B60" s="71"/>
      <c r="C60" s="176" t="s">
        <v>471</v>
      </c>
      <c r="D60" s="423"/>
      <c r="E60" s="86" t="s">
        <v>634</v>
      </c>
      <c r="F60" s="86" t="s">
        <v>461</v>
      </c>
      <c r="G60" s="338" t="s">
        <v>566</v>
      </c>
      <c r="H60" s="720">
        <v>971</v>
      </c>
      <c r="I60" s="364">
        <v>8721835.0551983044</v>
      </c>
      <c r="J60" s="364">
        <v>207442</v>
      </c>
      <c r="K60" s="364">
        <v>856740.91718999995</v>
      </c>
      <c r="L60" s="364">
        <v>4007673.5</v>
      </c>
      <c r="M60" s="364">
        <v>488071000</v>
      </c>
      <c r="N60" s="365">
        <v>2691</v>
      </c>
      <c r="O60" s="71"/>
      <c r="P60" s="26" t="e">
        <f>IF(AND(P41="",P10=""),"",H60)</f>
        <v>#REF!</v>
      </c>
      <c r="Q60" s="26" t="e">
        <f>IF(AND(Q41="",Q10=""),"",N60)</f>
        <v>#REF!</v>
      </c>
    </row>
    <row r="61" spans="1:17" ht="12.75" customHeight="1" x14ac:dyDescent="0.25">
      <c r="A61" s="70"/>
      <c r="B61" s="71"/>
      <c r="C61" s="71"/>
      <c r="D61" s="73"/>
      <c r="E61" s="73"/>
      <c r="F61" s="71"/>
      <c r="G61" s="166"/>
      <c r="H61" s="71"/>
      <c r="I61" s="71"/>
      <c r="J61" s="71"/>
      <c r="K61" s="71"/>
      <c r="L61" s="71"/>
      <c r="M61" s="71"/>
      <c r="N61" s="71"/>
      <c r="O61" s="71"/>
    </row>
    <row r="62" spans="1:17" x14ac:dyDescent="0.25">
      <c r="A62" s="70"/>
      <c r="B62" s="71"/>
      <c r="C62" s="71" t="s">
        <v>22</v>
      </c>
      <c r="D62" s="73"/>
      <c r="E62" s="73"/>
      <c r="F62" s="71"/>
      <c r="G62" s="166"/>
      <c r="H62" s="71"/>
      <c r="I62" s="71"/>
      <c r="J62" s="71"/>
      <c r="K62" s="71"/>
      <c r="L62" s="71"/>
      <c r="M62" s="71"/>
      <c r="N62" s="71"/>
      <c r="O62" s="71"/>
    </row>
    <row r="63" spans="1:17" x14ac:dyDescent="0.25">
      <c r="A63" s="70"/>
      <c r="B63" s="71"/>
      <c r="C63" s="81" t="s">
        <v>544</v>
      </c>
      <c r="D63" s="73"/>
      <c r="E63" s="73"/>
      <c r="F63" s="71"/>
      <c r="G63" s="166"/>
      <c r="H63" s="71"/>
      <c r="I63" s="71"/>
      <c r="J63" s="71"/>
      <c r="K63" s="71"/>
      <c r="L63" s="71"/>
      <c r="M63" s="71"/>
      <c r="N63" s="71"/>
      <c r="O63" s="71"/>
    </row>
    <row r="64" spans="1:17" ht="13" thickBot="1" x14ac:dyDescent="0.3">
      <c r="A64" s="70"/>
      <c r="B64" s="71"/>
      <c r="C64" s="71"/>
      <c r="D64" s="73"/>
      <c r="E64" s="73"/>
      <c r="F64" s="71"/>
      <c r="G64" s="166"/>
      <c r="H64" s="71"/>
      <c r="I64" s="71"/>
      <c r="J64" s="71"/>
      <c r="K64" s="71"/>
      <c r="L64" s="71"/>
      <c r="M64" s="71"/>
      <c r="N64" s="71"/>
      <c r="O64" s="71"/>
    </row>
    <row r="65" spans="1:15" ht="13.5" thickTop="1" thickBot="1" x14ac:dyDescent="0.3">
      <c r="A65" s="70"/>
      <c r="B65" s="71"/>
      <c r="C65" s="71"/>
      <c r="D65" s="73"/>
      <c r="E65" s="877" t="s">
        <v>52</v>
      </c>
      <c r="F65" s="878"/>
      <c r="G65" s="166"/>
      <c r="H65" s="877" t="s">
        <v>53</v>
      </c>
      <c r="I65" s="886"/>
      <c r="J65" s="886"/>
      <c r="K65" s="886"/>
      <c r="L65" s="886"/>
      <c r="M65" s="886"/>
      <c r="N65" s="878"/>
      <c r="O65" s="71"/>
    </row>
    <row r="66" spans="1:15" s="61" customFormat="1" ht="13" thickTop="1" x14ac:dyDescent="0.25">
      <c r="A66" s="70"/>
      <c r="B66" s="71"/>
      <c r="C66" s="71"/>
      <c r="D66" s="73"/>
      <c r="E66" s="73"/>
      <c r="F66" s="71"/>
      <c r="G66" s="166"/>
      <c r="H66" s="71"/>
      <c r="I66" s="71"/>
      <c r="J66" s="71"/>
      <c r="K66" s="71"/>
      <c r="L66" s="71"/>
      <c r="M66" s="71"/>
      <c r="N66" s="71"/>
      <c r="O66" s="71"/>
    </row>
    <row r="67" spans="1:15" hidden="1" x14ac:dyDescent="0.25">
      <c r="B67" s="78"/>
    </row>
    <row r="68" spans="1:15" hidden="1" x14ac:dyDescent="0.25"/>
    <row r="69" spans="1:15" hidden="1" x14ac:dyDescent="0.25"/>
    <row r="70" spans="1:15" hidden="1" x14ac:dyDescent="0.25">
      <c r="C70" s="30"/>
      <c r="D70" s="38"/>
      <c r="E70" s="38"/>
      <c r="F70" s="30"/>
      <c r="G70" s="285"/>
      <c r="H70" s="30"/>
      <c r="I70" s="30"/>
      <c r="J70" s="30"/>
      <c r="K70" s="30"/>
      <c r="L70" s="30"/>
      <c r="M70" s="30"/>
      <c r="N70" s="30"/>
    </row>
    <row r="71" spans="1:15" hidden="1" x14ac:dyDescent="0.25">
      <c r="C71" s="30"/>
      <c r="D71" s="38"/>
      <c r="E71" s="38"/>
      <c r="F71" s="30"/>
      <c r="G71" s="285"/>
      <c r="H71" s="30"/>
      <c r="I71" s="30"/>
      <c r="J71" s="30"/>
      <c r="K71" s="30"/>
      <c r="L71" s="30"/>
      <c r="M71" s="30"/>
      <c r="N71" s="30"/>
    </row>
    <row r="72" spans="1:15" hidden="1" x14ac:dyDescent="0.25">
      <c r="C72" s="30"/>
      <c r="D72" s="38"/>
      <c r="E72" s="38"/>
      <c r="F72" s="30"/>
      <c r="G72" s="285"/>
      <c r="H72" s="30"/>
      <c r="I72" s="30"/>
      <c r="J72" s="30"/>
      <c r="K72" s="30"/>
      <c r="L72" s="30"/>
      <c r="M72" s="30"/>
      <c r="N72" s="30"/>
    </row>
    <row r="73" spans="1:15" hidden="1" x14ac:dyDescent="0.25">
      <c r="C73" s="30"/>
      <c r="D73" s="38"/>
      <c r="E73" s="38"/>
      <c r="F73" s="30"/>
      <c r="G73" s="285"/>
      <c r="H73" s="30"/>
      <c r="I73" s="30"/>
      <c r="J73" s="30"/>
      <c r="K73" s="30"/>
      <c r="L73" s="30"/>
      <c r="M73" s="30"/>
      <c r="N73" s="30"/>
    </row>
    <row r="74" spans="1:15" hidden="1" x14ac:dyDescent="0.25">
      <c r="C74" s="30"/>
      <c r="D74" s="38"/>
      <c r="E74" s="38"/>
      <c r="F74" s="30"/>
      <c r="G74" s="285"/>
      <c r="H74" s="30"/>
      <c r="I74" s="30"/>
      <c r="J74" s="30"/>
      <c r="K74" s="30"/>
      <c r="L74" s="30"/>
      <c r="M74" s="30"/>
      <c r="N74" s="30"/>
    </row>
    <row r="75" spans="1:15" hidden="1" x14ac:dyDescent="0.25">
      <c r="C75" s="30"/>
      <c r="D75" s="38"/>
      <c r="E75" s="38"/>
      <c r="F75" s="30"/>
      <c r="G75" s="285"/>
      <c r="H75" s="30"/>
      <c r="I75" s="30"/>
      <c r="J75" s="30"/>
      <c r="K75" s="30"/>
      <c r="L75" s="30"/>
      <c r="M75" s="30"/>
      <c r="N75" s="30"/>
    </row>
    <row r="76" spans="1:15" hidden="1" x14ac:dyDescent="0.25">
      <c r="C76" s="30"/>
      <c r="D76" s="38"/>
      <c r="E76" s="38"/>
      <c r="F76" s="30"/>
      <c r="G76" s="285"/>
      <c r="H76" s="30"/>
      <c r="I76" s="30"/>
      <c r="J76" s="30"/>
      <c r="K76" s="30"/>
      <c r="L76" s="30"/>
      <c r="M76" s="30"/>
      <c r="N76" s="30"/>
    </row>
    <row r="77" spans="1:15" hidden="1" x14ac:dyDescent="0.25">
      <c r="C77" s="30"/>
      <c r="D77" s="38"/>
      <c r="E77" s="38"/>
      <c r="F77" s="30"/>
      <c r="G77" s="285"/>
      <c r="H77" s="30"/>
      <c r="I77" s="30"/>
      <c r="J77" s="30"/>
      <c r="K77" s="30"/>
      <c r="L77" s="30"/>
      <c r="M77" s="30"/>
      <c r="N77" s="30"/>
    </row>
    <row r="78" spans="1:15" hidden="1" x14ac:dyDescent="0.25">
      <c r="C78" s="30"/>
      <c r="D78" s="38"/>
      <c r="E78" s="38"/>
      <c r="F78" s="30"/>
      <c r="G78" s="285"/>
      <c r="H78" s="30"/>
      <c r="I78" s="30"/>
      <c r="J78" s="30"/>
      <c r="K78" s="30"/>
      <c r="L78" s="30"/>
      <c r="M78" s="30"/>
      <c r="N78" s="30"/>
    </row>
    <row r="79" spans="1:15" hidden="1" x14ac:dyDescent="0.25">
      <c r="C79" s="30"/>
      <c r="D79" s="38"/>
      <c r="E79" s="38"/>
      <c r="F79" s="30"/>
      <c r="G79" s="285"/>
      <c r="H79" s="30"/>
      <c r="I79" s="30"/>
      <c r="J79" s="30"/>
      <c r="K79" s="30"/>
      <c r="L79" s="30"/>
      <c r="M79" s="30"/>
      <c r="N79" s="30"/>
    </row>
    <row r="80" spans="1:15" hidden="1" x14ac:dyDescent="0.25">
      <c r="C80" s="30"/>
      <c r="D80" s="38"/>
      <c r="E80" s="38"/>
      <c r="F80" s="30"/>
      <c r="G80" s="285"/>
      <c r="H80" s="30"/>
      <c r="I80" s="30"/>
      <c r="J80" s="30"/>
      <c r="K80" s="30"/>
      <c r="L80" s="30"/>
      <c r="M80" s="30"/>
      <c r="N80" s="30"/>
    </row>
    <row r="81" spans="3:14" hidden="1" x14ac:dyDescent="0.25">
      <c r="C81" s="30"/>
      <c r="D81" s="38"/>
      <c r="E81" s="38"/>
      <c r="F81" s="30"/>
      <c r="G81" s="285"/>
      <c r="H81" s="30"/>
      <c r="I81" s="30"/>
      <c r="J81" s="30"/>
      <c r="K81" s="30"/>
      <c r="L81" s="30"/>
      <c r="M81" s="30"/>
      <c r="N81" s="30"/>
    </row>
    <row r="82" spans="3:14" hidden="1" x14ac:dyDescent="0.25">
      <c r="C82" s="30"/>
      <c r="D82" s="38"/>
      <c r="E82" s="38"/>
      <c r="F82" s="30"/>
      <c r="G82" s="285"/>
      <c r="H82" s="30"/>
      <c r="I82" s="30"/>
      <c r="J82" s="30"/>
      <c r="K82" s="30"/>
      <c r="L82" s="30"/>
      <c r="M82" s="30"/>
      <c r="N82" s="30"/>
    </row>
    <row r="83" spans="3:14" hidden="1" x14ac:dyDescent="0.25">
      <c r="C83" s="30"/>
      <c r="D83" s="38"/>
      <c r="E83" s="38"/>
      <c r="F83" s="30"/>
      <c r="G83" s="285"/>
      <c r="H83" s="30"/>
      <c r="I83" s="30"/>
      <c r="J83" s="30"/>
      <c r="K83" s="30"/>
      <c r="L83" s="30"/>
      <c r="M83" s="30"/>
      <c r="N83" s="30"/>
    </row>
    <row r="84" spans="3:14" hidden="1" x14ac:dyDescent="0.25">
      <c r="C84" s="30"/>
      <c r="D84" s="38"/>
      <c r="E84" s="38"/>
      <c r="F84" s="30"/>
      <c r="G84" s="285"/>
      <c r="H84" s="30"/>
      <c r="I84" s="30"/>
      <c r="J84" s="30"/>
      <c r="K84" s="30"/>
      <c r="L84" s="30"/>
      <c r="M84" s="30"/>
      <c r="N84" s="30"/>
    </row>
    <row r="85" spans="3:14" hidden="1" x14ac:dyDescent="0.25">
      <c r="C85" s="30"/>
      <c r="D85" s="38"/>
      <c r="E85" s="38"/>
      <c r="F85" s="30"/>
      <c r="G85" s="285"/>
      <c r="H85" s="30"/>
      <c r="I85" s="30"/>
      <c r="J85" s="30"/>
      <c r="K85" s="30"/>
      <c r="L85" s="30"/>
      <c r="M85" s="30"/>
      <c r="N85" s="30"/>
    </row>
    <row r="86" spans="3:14" hidden="1" x14ac:dyDescent="0.25">
      <c r="C86" s="30"/>
      <c r="D86" s="38"/>
      <c r="E86" s="38"/>
      <c r="F86" s="30"/>
      <c r="G86" s="285"/>
      <c r="H86" s="30"/>
      <c r="I86" s="30"/>
      <c r="J86" s="30"/>
      <c r="K86" s="30"/>
      <c r="L86" s="30"/>
      <c r="M86" s="30"/>
      <c r="N86" s="30"/>
    </row>
    <row r="87" spans="3:14" hidden="1" x14ac:dyDescent="0.25">
      <c r="C87" s="30"/>
      <c r="D87" s="38"/>
      <c r="E87" s="38"/>
      <c r="F87" s="30"/>
      <c r="G87" s="285"/>
      <c r="H87" s="30"/>
      <c r="I87" s="30"/>
      <c r="J87" s="30"/>
      <c r="K87" s="30"/>
      <c r="L87" s="30"/>
      <c r="M87" s="30"/>
      <c r="N87" s="30"/>
    </row>
    <row r="88" spans="3:14" hidden="1" x14ac:dyDescent="0.25">
      <c r="C88" s="30"/>
      <c r="D88" s="38"/>
      <c r="E88" s="38"/>
      <c r="F88" s="30"/>
      <c r="G88" s="285"/>
      <c r="H88" s="30"/>
      <c r="I88" s="30"/>
      <c r="J88" s="30"/>
      <c r="K88" s="30"/>
      <c r="L88" s="30"/>
      <c r="M88" s="30"/>
      <c r="N88" s="30"/>
    </row>
    <row r="89" spans="3:14" hidden="1" x14ac:dyDescent="0.25">
      <c r="C89" s="30"/>
      <c r="D89" s="38"/>
      <c r="E89" s="38"/>
      <c r="F89" s="30"/>
      <c r="G89" s="285"/>
      <c r="H89" s="30"/>
      <c r="I89" s="30"/>
      <c r="J89" s="30"/>
      <c r="K89" s="30"/>
      <c r="L89" s="30"/>
      <c r="M89" s="30"/>
      <c r="N89" s="30"/>
    </row>
    <row r="90" spans="3:14" hidden="1" x14ac:dyDescent="0.25">
      <c r="C90" s="30"/>
      <c r="D90" s="38"/>
      <c r="E90" s="38"/>
      <c r="F90" s="30"/>
      <c r="G90" s="285"/>
      <c r="H90" s="30"/>
      <c r="I90" s="30"/>
      <c r="J90" s="30"/>
      <c r="K90" s="30"/>
      <c r="L90" s="30"/>
      <c r="M90" s="30"/>
      <c r="N90" s="30"/>
    </row>
    <row r="91" spans="3:14" hidden="1" x14ac:dyDescent="0.25">
      <c r="C91" s="30"/>
      <c r="D91" s="38"/>
      <c r="E91" s="38"/>
      <c r="F91" s="30"/>
      <c r="G91" s="285"/>
      <c r="H91" s="30"/>
      <c r="I91" s="30"/>
      <c r="J91" s="30"/>
      <c r="K91" s="30"/>
      <c r="L91" s="30"/>
      <c r="M91" s="30"/>
      <c r="N91" s="30"/>
    </row>
    <row r="92" spans="3:14" hidden="1" x14ac:dyDescent="0.25">
      <c r="C92" s="30"/>
      <c r="D92" s="38"/>
      <c r="E92" s="38"/>
      <c r="F92" s="30"/>
      <c r="G92" s="285"/>
      <c r="H92" s="30"/>
      <c r="I92" s="30"/>
      <c r="J92" s="30"/>
      <c r="K92" s="30"/>
      <c r="L92" s="30"/>
      <c r="M92" s="30"/>
      <c r="N92" s="30"/>
    </row>
    <row r="93" spans="3:14" hidden="1" x14ac:dyDescent="0.25">
      <c r="C93" s="30"/>
      <c r="D93" s="38"/>
      <c r="E93" s="38"/>
      <c r="F93" s="30"/>
      <c r="G93" s="285"/>
      <c r="H93" s="30"/>
      <c r="I93" s="30"/>
      <c r="J93" s="30"/>
      <c r="K93" s="30"/>
      <c r="L93" s="30"/>
      <c r="M93" s="30"/>
      <c r="N93" s="30"/>
    </row>
    <row r="94" spans="3:14" hidden="1" x14ac:dyDescent="0.25">
      <c r="C94" s="30"/>
      <c r="D94" s="38"/>
      <c r="E94" s="38"/>
      <c r="F94" s="30"/>
      <c r="G94" s="285"/>
      <c r="H94" s="30"/>
      <c r="I94" s="30"/>
      <c r="J94" s="30"/>
      <c r="K94" s="30"/>
      <c r="L94" s="30"/>
      <c r="M94" s="30"/>
      <c r="N94" s="30"/>
    </row>
    <row r="95" spans="3:14" hidden="1" x14ac:dyDescent="0.25">
      <c r="C95" s="30"/>
      <c r="D95" s="38"/>
      <c r="E95" s="38"/>
      <c r="F95" s="30"/>
      <c r="G95" s="285"/>
      <c r="H95" s="30"/>
      <c r="I95" s="30"/>
      <c r="J95" s="30"/>
      <c r="K95" s="30"/>
      <c r="L95" s="30"/>
      <c r="M95" s="30"/>
      <c r="N95" s="30"/>
    </row>
    <row r="96" spans="3:14" hidden="1" x14ac:dyDescent="0.25">
      <c r="C96" s="30"/>
      <c r="D96" s="38"/>
      <c r="E96" s="38"/>
      <c r="F96" s="30"/>
      <c r="G96" s="285"/>
      <c r="H96" s="30"/>
      <c r="I96" s="30"/>
      <c r="J96" s="30"/>
      <c r="K96" s="30"/>
      <c r="L96" s="30"/>
      <c r="M96" s="30"/>
      <c r="N96" s="30"/>
    </row>
    <row r="97" spans="3:14" hidden="1" x14ac:dyDescent="0.25">
      <c r="C97" s="30"/>
      <c r="D97" s="38"/>
      <c r="E97" s="38"/>
      <c r="F97" s="30"/>
      <c r="G97" s="285"/>
      <c r="H97" s="30"/>
      <c r="I97" s="30"/>
      <c r="J97" s="30"/>
      <c r="K97" s="30"/>
      <c r="L97" s="30"/>
      <c r="M97" s="30"/>
      <c r="N97" s="30"/>
    </row>
    <row r="98" spans="3:14" hidden="1" x14ac:dyDescent="0.25">
      <c r="C98" s="30"/>
      <c r="D98" s="38"/>
      <c r="E98" s="38"/>
      <c r="F98" s="30"/>
      <c r="G98" s="285"/>
      <c r="H98" s="30"/>
      <c r="I98" s="30"/>
      <c r="J98" s="30"/>
      <c r="K98" s="30"/>
      <c r="L98" s="30"/>
      <c r="M98" s="30"/>
      <c r="N98" s="30"/>
    </row>
    <row r="99" spans="3:14" hidden="1" x14ac:dyDescent="0.25">
      <c r="C99" s="30"/>
      <c r="D99" s="38"/>
      <c r="E99" s="38"/>
      <c r="F99" s="30"/>
      <c r="G99" s="285"/>
      <c r="H99" s="30"/>
      <c r="I99" s="30"/>
      <c r="J99" s="30"/>
      <c r="K99" s="30"/>
      <c r="L99" s="30"/>
      <c r="M99" s="30"/>
      <c r="N99" s="30"/>
    </row>
    <row r="100" spans="3:14" hidden="1" x14ac:dyDescent="0.25">
      <c r="C100" s="30"/>
      <c r="D100" s="38"/>
      <c r="E100" s="38"/>
      <c r="F100" s="30"/>
      <c r="G100" s="285"/>
      <c r="H100" s="30"/>
      <c r="I100" s="30"/>
      <c r="J100" s="30"/>
      <c r="K100" s="30"/>
      <c r="L100" s="30"/>
      <c r="M100" s="30"/>
      <c r="N100" s="30"/>
    </row>
    <row r="101" spans="3:14" hidden="1" x14ac:dyDescent="0.25">
      <c r="C101" s="30"/>
      <c r="D101" s="38"/>
      <c r="E101" s="38"/>
      <c r="F101" s="30"/>
      <c r="G101" s="285"/>
      <c r="H101" s="30"/>
      <c r="I101" s="30"/>
      <c r="J101" s="30"/>
      <c r="K101" s="30"/>
      <c r="L101" s="30"/>
      <c r="M101" s="30"/>
      <c r="N101" s="30"/>
    </row>
    <row r="102" spans="3:14" hidden="1" x14ac:dyDescent="0.25">
      <c r="C102" s="30"/>
      <c r="D102" s="38"/>
      <c r="E102" s="38"/>
      <c r="F102" s="30"/>
      <c r="G102" s="285"/>
      <c r="H102" s="30"/>
      <c r="I102" s="30"/>
      <c r="J102" s="30"/>
      <c r="K102" s="30"/>
      <c r="L102" s="30"/>
      <c r="M102" s="30"/>
      <c r="N102" s="30"/>
    </row>
    <row r="103" spans="3:14" hidden="1" x14ac:dyDescent="0.25">
      <c r="C103" s="30"/>
      <c r="D103" s="38"/>
      <c r="E103" s="38"/>
      <c r="F103" s="30"/>
      <c r="G103" s="285"/>
      <c r="H103" s="30"/>
      <c r="I103" s="30"/>
      <c r="J103" s="30"/>
      <c r="K103" s="30"/>
      <c r="L103" s="30"/>
      <c r="M103" s="30"/>
      <c r="N103" s="30"/>
    </row>
    <row r="104" spans="3:14" hidden="1" x14ac:dyDescent="0.25">
      <c r="C104" s="30"/>
      <c r="D104" s="38"/>
      <c r="E104" s="38"/>
      <c r="F104" s="30"/>
      <c r="G104" s="285"/>
      <c r="H104" s="30"/>
      <c r="I104" s="30"/>
      <c r="J104" s="30"/>
      <c r="K104" s="30"/>
      <c r="L104" s="30"/>
      <c r="M104" s="30"/>
      <c r="N104" s="30"/>
    </row>
    <row r="105" spans="3:14" hidden="1" x14ac:dyDescent="0.25">
      <c r="C105" s="30"/>
      <c r="D105" s="38"/>
      <c r="E105" s="38"/>
      <c r="F105" s="30"/>
      <c r="G105" s="285"/>
      <c r="H105" s="30"/>
      <c r="I105" s="30"/>
      <c r="J105" s="30"/>
      <c r="K105" s="30"/>
      <c r="L105" s="30"/>
      <c r="M105" s="30"/>
      <c r="N105" s="30"/>
    </row>
    <row r="106" spans="3:14" hidden="1" x14ac:dyDescent="0.25">
      <c r="C106" s="30"/>
      <c r="D106" s="38"/>
      <c r="E106" s="38"/>
      <c r="F106" s="30"/>
      <c r="G106" s="285"/>
      <c r="H106" s="30"/>
      <c r="I106" s="30"/>
      <c r="J106" s="30"/>
      <c r="K106" s="30"/>
      <c r="L106" s="30"/>
      <c r="M106" s="30"/>
      <c r="N106" s="30"/>
    </row>
    <row r="107" spans="3:14" hidden="1" x14ac:dyDescent="0.25">
      <c r="C107" s="30"/>
      <c r="D107" s="38"/>
      <c r="E107" s="38"/>
      <c r="F107" s="30"/>
      <c r="G107" s="285"/>
      <c r="H107" s="30"/>
      <c r="I107" s="30"/>
      <c r="J107" s="30"/>
      <c r="K107" s="30"/>
      <c r="L107" s="30"/>
      <c r="M107" s="30"/>
      <c r="N107" s="30"/>
    </row>
    <row r="108" spans="3:14" hidden="1" x14ac:dyDescent="0.25">
      <c r="C108" s="30"/>
      <c r="D108" s="38"/>
      <c r="E108" s="38"/>
      <c r="F108" s="30"/>
      <c r="G108" s="285"/>
      <c r="H108" s="30"/>
      <c r="I108" s="30"/>
      <c r="J108" s="30"/>
      <c r="K108" s="30"/>
      <c r="L108" s="30"/>
      <c r="M108" s="30"/>
      <c r="N108" s="30"/>
    </row>
    <row r="109" spans="3:14" hidden="1" x14ac:dyDescent="0.25">
      <c r="C109" s="30"/>
      <c r="D109" s="38"/>
      <c r="E109" s="38"/>
      <c r="F109" s="30"/>
      <c r="G109" s="285"/>
      <c r="H109" s="30"/>
      <c r="I109" s="30"/>
      <c r="J109" s="30"/>
      <c r="K109" s="30"/>
      <c r="L109" s="30"/>
      <c r="M109" s="30"/>
      <c r="N109" s="30"/>
    </row>
    <row r="110" spans="3:14" hidden="1" x14ac:dyDescent="0.25">
      <c r="C110" s="30"/>
      <c r="D110" s="38"/>
      <c r="E110" s="38"/>
      <c r="F110" s="30"/>
      <c r="G110" s="285"/>
      <c r="H110" s="30"/>
      <c r="I110" s="30"/>
      <c r="J110" s="30"/>
      <c r="K110" s="30"/>
      <c r="L110" s="30"/>
      <c r="M110" s="30"/>
      <c r="N110" s="30"/>
    </row>
    <row r="111" spans="3:14" hidden="1" x14ac:dyDescent="0.25">
      <c r="C111" s="30"/>
      <c r="D111" s="38"/>
      <c r="E111" s="38"/>
      <c r="F111" s="30"/>
      <c r="G111" s="285"/>
      <c r="H111" s="30"/>
      <c r="I111" s="30"/>
      <c r="J111" s="30"/>
      <c r="K111" s="30"/>
      <c r="L111" s="30"/>
      <c r="M111" s="30"/>
      <c r="N111" s="30"/>
    </row>
    <row r="112" spans="3:14" hidden="1" x14ac:dyDescent="0.25">
      <c r="C112" s="30"/>
      <c r="D112" s="38"/>
      <c r="E112" s="38"/>
      <c r="F112" s="30"/>
      <c r="G112" s="285"/>
      <c r="H112" s="30"/>
      <c r="I112" s="30"/>
      <c r="J112" s="30"/>
      <c r="K112" s="30"/>
      <c r="L112" s="30"/>
      <c r="M112" s="30"/>
      <c r="N112" s="30"/>
    </row>
    <row r="113" spans="3:14" hidden="1" x14ac:dyDescent="0.25">
      <c r="C113" s="30"/>
      <c r="D113" s="38"/>
      <c r="E113" s="38"/>
      <c r="F113" s="30"/>
      <c r="G113" s="285"/>
      <c r="H113" s="30"/>
      <c r="I113" s="30"/>
      <c r="J113" s="30"/>
      <c r="K113" s="30"/>
      <c r="L113" s="30"/>
      <c r="M113" s="30"/>
      <c r="N113" s="30"/>
    </row>
    <row r="114" spans="3:14" hidden="1" x14ac:dyDescent="0.25">
      <c r="C114" s="30"/>
      <c r="D114" s="38"/>
      <c r="E114" s="38"/>
      <c r="F114" s="30"/>
      <c r="G114" s="285"/>
      <c r="H114" s="30"/>
      <c r="I114" s="30"/>
      <c r="J114" s="30"/>
      <c r="K114" s="30"/>
      <c r="L114" s="30"/>
      <c r="M114" s="30"/>
      <c r="N114" s="30"/>
    </row>
    <row r="115" spans="3:14" hidden="1" x14ac:dyDescent="0.25">
      <c r="C115" s="30"/>
      <c r="D115" s="38"/>
      <c r="E115" s="38"/>
      <c r="F115" s="30"/>
      <c r="G115" s="285"/>
      <c r="H115" s="30"/>
      <c r="I115" s="30"/>
      <c r="J115" s="30"/>
      <c r="K115" s="30"/>
      <c r="L115" s="30"/>
      <c r="M115" s="30"/>
      <c r="N115" s="30"/>
    </row>
    <row r="116" spans="3:14" hidden="1" x14ac:dyDescent="0.25">
      <c r="C116" s="30"/>
      <c r="D116" s="38"/>
      <c r="E116" s="38"/>
      <c r="F116" s="30"/>
      <c r="G116" s="285"/>
      <c r="H116" s="30"/>
      <c r="I116" s="30"/>
      <c r="J116" s="30"/>
      <c r="K116" s="30"/>
      <c r="L116" s="30"/>
      <c r="M116" s="30"/>
      <c r="N116" s="30"/>
    </row>
    <row r="117" spans="3:14" hidden="1" x14ac:dyDescent="0.25">
      <c r="C117" s="30"/>
      <c r="D117" s="38"/>
      <c r="E117" s="38"/>
      <c r="F117" s="30"/>
      <c r="G117" s="285"/>
      <c r="H117" s="30"/>
      <c r="I117" s="30"/>
      <c r="J117" s="30"/>
      <c r="K117" s="30"/>
      <c r="L117" s="30"/>
      <c r="M117" s="30"/>
      <c r="N117" s="30"/>
    </row>
    <row r="118" spans="3:14" hidden="1" x14ac:dyDescent="0.25">
      <c r="C118" s="30"/>
      <c r="D118" s="38"/>
      <c r="E118" s="38"/>
      <c r="F118" s="30"/>
      <c r="G118" s="285"/>
      <c r="H118" s="30"/>
      <c r="I118" s="30"/>
      <c r="J118" s="30"/>
      <c r="K118" s="30"/>
      <c r="L118" s="30"/>
      <c r="M118" s="30"/>
      <c r="N118" s="30"/>
    </row>
    <row r="119" spans="3:14" hidden="1" x14ac:dyDescent="0.25">
      <c r="C119" s="30"/>
      <c r="D119" s="38"/>
      <c r="E119" s="38"/>
      <c r="F119" s="30"/>
      <c r="G119" s="285"/>
      <c r="H119" s="30"/>
      <c r="I119" s="30"/>
      <c r="J119" s="30"/>
      <c r="K119" s="30"/>
      <c r="L119" s="30"/>
      <c r="M119" s="30"/>
      <c r="N119" s="30"/>
    </row>
    <row r="120" spans="3:14" hidden="1" x14ac:dyDescent="0.25">
      <c r="C120" s="30"/>
      <c r="D120" s="38"/>
      <c r="E120" s="38"/>
      <c r="F120" s="30"/>
      <c r="G120" s="285"/>
      <c r="H120" s="30"/>
      <c r="I120" s="30"/>
      <c r="J120" s="30"/>
      <c r="K120" s="30"/>
      <c r="L120" s="30"/>
      <c r="M120" s="30"/>
      <c r="N120" s="30"/>
    </row>
    <row r="121" spans="3:14" hidden="1" x14ac:dyDescent="0.25"/>
    <row r="122" spans="3:14" hidden="1" x14ac:dyDescent="0.25"/>
    <row r="123" spans="3:14" hidden="1" x14ac:dyDescent="0.25"/>
    <row r="124" spans="3:14" hidden="1" x14ac:dyDescent="0.25"/>
    <row r="125" spans="3:14" hidden="1" x14ac:dyDescent="0.25"/>
    <row r="126" spans="3:14" hidden="1" x14ac:dyDescent="0.25"/>
    <row r="127" spans="3:14" hidden="1" x14ac:dyDescent="0.25"/>
    <row r="128" spans="3:14"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spans="3:14" hidden="1" x14ac:dyDescent="0.25"/>
    <row r="242" spans="3:14" hidden="1" x14ac:dyDescent="0.25">
      <c r="C242" s="78"/>
      <c r="D242" s="211"/>
      <c r="E242" s="211"/>
      <c r="F242" s="78"/>
      <c r="G242" s="166"/>
      <c r="H242" s="78"/>
      <c r="I242" s="78"/>
      <c r="J242" s="78"/>
      <c r="K242" s="78"/>
      <c r="L242" s="78"/>
      <c r="M242" s="78"/>
      <c r="N242" s="78"/>
    </row>
    <row r="243" spans="3:14" hidden="1" x14ac:dyDescent="0.25"/>
    <row r="244" spans="3:14" hidden="1" x14ac:dyDescent="0.25"/>
    <row r="245" spans="3:14" hidden="1" x14ac:dyDescent="0.25"/>
    <row r="246" spans="3:14" hidden="1" x14ac:dyDescent="0.25"/>
    <row r="247" spans="3:14" hidden="1" x14ac:dyDescent="0.25"/>
  </sheetData>
  <sheetProtection formatCells="0" formatColumns="0" formatRows="0" selectLockedCells="1"/>
  <mergeCells count="4">
    <mergeCell ref="C2:N2"/>
    <mergeCell ref="H65:N65"/>
    <mergeCell ref="E65:F65"/>
    <mergeCell ref="C4:N4"/>
  </mergeCells>
  <phoneticPr fontId="0" type="noConversion"/>
  <dataValidations count="2">
    <dataValidation showInputMessage="1" showErrorMessage="1" sqref="H5:M5" xr:uid="{00000000-0002-0000-0600-000000000000}"/>
    <dataValidation type="decimal" operator="greaterThanOrEqual" allowBlank="1" showInputMessage="1" showErrorMessage="1" errorTitle="Cost of sales" error="Please write the amount with positive sign." sqref="H18:N18 H28:N28 H30:N31 H33:N33 H35:N36 H38:N39 H43:N43 H45:N46 H48:N48 H50:N51 H53:N53 H55:N56 H58:N58 H13:N16 H21:N24 H26:N26" xr:uid="{00000000-0002-0000-0600-000001000000}">
      <formula1>0</formula1>
    </dataValidation>
  </dataValidations>
  <hyperlinks>
    <hyperlink ref="H65" location="'Options IAS'!C1" display="Back to top" xr:uid="{00000000-0004-0000-0600-000000000000}"/>
    <hyperlink ref="E65" location="CONTENTS!C3" display="Back to contents" xr:uid="{00000000-0004-0000-0600-000001000000}"/>
    <hyperlink ref="H65:N65" location="Assets!C1" display="Back to top" xr:uid="{00000000-0004-0000-0600-000002000000}"/>
    <hyperlink ref="D38" location="Help!B30" display="Help" xr:uid="{00000000-0004-0000-0600-000003000000}"/>
    <hyperlink ref="D35" location="Help!B29" display="Help" xr:uid="{00000000-0004-0000-0600-000004000000}"/>
    <hyperlink ref="D30" location="Help!B28" display="Help" xr:uid="{00000000-0004-0000-0600-000005000000}"/>
    <hyperlink ref="D28" location="Help!B27" display="Help" xr:uid="{00000000-0004-0000-0600-000006000000}"/>
    <hyperlink ref="D58" location="Help!B31" display="Help" xr:uid="{00000000-0004-0000-0600-000007000000}"/>
    <hyperlink ref="D45" location="Help!B29" display="Help" xr:uid="{00000000-0004-0000-0600-000008000000}"/>
    <hyperlink ref="D55" location="Help!B32" display="Help" xr:uid="{00000000-0004-0000-0600-000009000000}"/>
    <hyperlink ref="D24" location="Help!B26" display="Help" xr:uid="{00000000-0004-0000-0600-00000A000000}"/>
    <hyperlink ref="D18" location="Help!B25" display="Help" xr:uid="{00000000-0004-0000-0600-00000B000000}"/>
    <hyperlink ref="D15" location="Help!B24" display="Help" xr:uid="{00000000-0004-0000-0600-00000C000000}"/>
  </hyperlinks>
  <printOptions horizontalCentered="1"/>
  <pageMargins left="0.78740157480314965" right="0.78740157480314965" top="0.98425196850393704" bottom="0.59" header="0.18" footer="0"/>
  <pageSetup paperSize="9" scale="54"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rowBreaks count="1" manualBreakCount="1">
    <brk id="39" max="16383" man="1"/>
  </rowBreaks>
  <ignoredErrors>
    <ignoredError sqref="C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Q258"/>
  <sheetViews>
    <sheetView showGridLines="0" zoomScale="80" zoomScaleNormal="80" workbookViewId="0">
      <selection activeCell="C4" sqref="C4:N4"/>
    </sheetView>
  </sheetViews>
  <sheetFormatPr defaultColWidth="0" defaultRowHeight="12.5" zeroHeight="1" x14ac:dyDescent="0.25"/>
  <cols>
    <col min="1" max="1" width="11.453125" style="61" customWidth="1"/>
    <col min="2" max="2" width="2.54296875" style="61" customWidth="1"/>
    <col min="3" max="3" width="56.26953125" customWidth="1"/>
    <col min="4" max="4" width="4.7265625" style="48" customWidth="1"/>
    <col min="5" max="5" width="26.7265625" customWidth="1"/>
    <col min="6" max="6" width="10.54296875" customWidth="1"/>
    <col min="7" max="7" width="11.54296875" style="281" customWidth="1"/>
    <col min="8" max="8" width="12.7265625" customWidth="1"/>
    <col min="9" max="9" width="13.54296875" bestFit="1" customWidth="1"/>
    <col min="10" max="12" width="12.7265625" customWidth="1"/>
    <col min="13" max="13" width="14.54296875" bestFit="1" customWidth="1"/>
    <col min="14" max="14" width="14.26953125" bestFit="1" customWidth="1"/>
    <col min="15" max="15" width="3.7265625" style="61" customWidth="1"/>
    <col min="16" max="17" width="8.81640625" style="4" hidden="1" customWidth="1"/>
    <col min="18" max="16384" width="11.453125" style="5" hidden="1"/>
  </cols>
  <sheetData>
    <row r="1" spans="1:17" s="61" customFormat="1" ht="13" x14ac:dyDescent="0.3">
      <c r="A1" s="70"/>
      <c r="B1" s="71"/>
      <c r="C1" s="80" t="s">
        <v>38</v>
      </c>
      <c r="D1" s="113"/>
      <c r="E1" s="81"/>
      <c r="F1" s="81"/>
      <c r="G1" s="81"/>
      <c r="H1" s="81"/>
      <c r="I1" s="81"/>
      <c r="J1" s="81"/>
      <c r="K1" s="81"/>
      <c r="L1" s="81"/>
      <c r="M1" s="81"/>
      <c r="N1" s="81"/>
      <c r="O1" s="70"/>
    </row>
    <row r="2" spans="1:17" x14ac:dyDescent="0.25">
      <c r="A2" s="70"/>
      <c r="B2" s="71"/>
      <c r="C2" s="887" t="s">
        <v>918</v>
      </c>
      <c r="D2" s="888"/>
      <c r="E2" s="888"/>
      <c r="F2" s="888"/>
      <c r="G2" s="888"/>
      <c r="H2" s="888"/>
      <c r="I2" s="889"/>
      <c r="J2" s="889"/>
      <c r="K2" s="889"/>
      <c r="L2" s="889"/>
      <c r="M2" s="889"/>
      <c r="N2" s="890"/>
      <c r="O2" s="70"/>
    </row>
    <row r="3" spans="1:17" s="61" customFormat="1" ht="13" x14ac:dyDescent="0.3">
      <c r="A3" s="70"/>
      <c r="B3" s="71"/>
      <c r="C3" s="80" t="s">
        <v>39</v>
      </c>
      <c r="D3" s="113"/>
      <c r="E3" s="71"/>
      <c r="F3" s="71"/>
      <c r="G3" s="71"/>
      <c r="H3" s="71"/>
      <c r="I3" s="71"/>
      <c r="J3" s="71"/>
      <c r="K3" s="71"/>
      <c r="L3" s="71"/>
      <c r="M3" s="71"/>
      <c r="N3" s="71"/>
      <c r="O3" s="70"/>
    </row>
    <row r="4" spans="1:17" x14ac:dyDescent="0.25">
      <c r="A4" s="70"/>
      <c r="B4" s="71"/>
      <c r="C4" s="882"/>
      <c r="D4" s="883"/>
      <c r="E4" s="883"/>
      <c r="F4" s="883"/>
      <c r="G4" s="883"/>
      <c r="H4" s="883"/>
      <c r="I4" s="884"/>
      <c r="J4" s="884"/>
      <c r="K4" s="884"/>
      <c r="L4" s="884"/>
      <c r="M4" s="884"/>
      <c r="N4" s="885"/>
      <c r="O4" s="70"/>
    </row>
    <row r="5" spans="1:17" s="61" customFormat="1" ht="13" x14ac:dyDescent="0.3">
      <c r="A5" s="70"/>
      <c r="B5" s="71"/>
      <c r="C5" s="71"/>
      <c r="D5" s="73"/>
      <c r="E5" s="71"/>
      <c r="F5" s="73"/>
      <c r="G5" s="71"/>
      <c r="H5" s="277" t="str">
        <f>IF('Gen. charac.'!$C$39="Thousands","Thousands",IF('Gen. charac.'!$C$39="Millions","Millions",""))</f>
        <v/>
      </c>
      <c r="I5" s="277"/>
      <c r="J5" s="277"/>
      <c r="K5" s="277"/>
      <c r="L5" s="277"/>
      <c r="M5" s="277"/>
      <c r="N5" s="277" t="str">
        <f>IF('Gen. charac.'!$C$36&lt;&gt;"",CONCATENATE(LEFT('Gen. charac.'!$C$36,3)),"")</f>
        <v>EUR</v>
      </c>
      <c r="O5" s="70"/>
    </row>
    <row r="6" spans="1:17" s="61" customFormat="1" ht="13" x14ac:dyDescent="0.3">
      <c r="A6" s="70"/>
      <c r="B6" s="71"/>
      <c r="C6" s="173"/>
      <c r="D6" s="174"/>
      <c r="E6" s="188" t="s">
        <v>461</v>
      </c>
      <c r="F6" s="74" t="s">
        <v>42</v>
      </c>
      <c r="G6" s="282"/>
      <c r="H6" s="697"/>
      <c r="I6" s="697"/>
      <c r="J6" s="697"/>
      <c r="K6" s="697"/>
      <c r="L6" s="697"/>
      <c r="M6" s="697"/>
      <c r="N6" s="697"/>
      <c r="O6" s="70"/>
    </row>
    <row r="7" spans="1:17" ht="13" x14ac:dyDescent="0.3">
      <c r="A7" s="70"/>
      <c r="B7" s="71"/>
      <c r="C7" s="23" t="s">
        <v>473</v>
      </c>
      <c r="D7" s="115"/>
      <c r="E7" s="175" t="s">
        <v>464</v>
      </c>
      <c r="F7" s="76" t="s">
        <v>45</v>
      </c>
      <c r="G7" s="169" t="s">
        <v>448</v>
      </c>
      <c r="H7" s="680" t="s">
        <v>919</v>
      </c>
      <c r="I7" s="680" t="s">
        <v>920</v>
      </c>
      <c r="J7" s="680" t="s">
        <v>915</v>
      </c>
      <c r="K7" s="680" t="s">
        <v>916</v>
      </c>
      <c r="L7" s="680" t="s">
        <v>917</v>
      </c>
      <c r="M7" s="680" t="s">
        <v>921</v>
      </c>
      <c r="N7" s="680" t="s">
        <v>922</v>
      </c>
      <c r="O7" s="70"/>
    </row>
    <row r="8" spans="1:17" ht="13" thickBot="1" x14ac:dyDescent="0.3">
      <c r="A8" s="70"/>
      <c r="B8" s="71"/>
      <c r="C8" s="71"/>
      <c r="D8" s="73"/>
      <c r="E8" s="71"/>
      <c r="F8" s="71"/>
      <c r="G8" s="166"/>
      <c r="H8" s="272"/>
      <c r="I8" s="272"/>
      <c r="J8" s="272"/>
      <c r="K8" s="272"/>
      <c r="L8" s="272"/>
      <c r="M8" s="272"/>
      <c r="N8" s="272"/>
      <c r="O8" s="70"/>
    </row>
    <row r="9" spans="1:17" x14ac:dyDescent="0.25">
      <c r="A9" s="70"/>
      <c r="B9" s="71"/>
      <c r="C9" s="71"/>
      <c r="D9" s="73"/>
      <c r="E9" s="71"/>
      <c r="F9" s="71"/>
      <c r="G9" s="258"/>
      <c r="H9" s="336"/>
      <c r="I9" s="336"/>
      <c r="J9" s="336"/>
      <c r="K9" s="336"/>
      <c r="L9" s="336"/>
      <c r="M9" s="336"/>
      <c r="N9" s="337"/>
      <c r="O9" s="70"/>
    </row>
    <row r="10" spans="1:17" ht="13" x14ac:dyDescent="0.3">
      <c r="A10" s="70"/>
      <c r="B10" s="71"/>
      <c r="C10" s="82" t="s">
        <v>474</v>
      </c>
      <c r="D10" s="388"/>
      <c r="E10" s="86" t="s">
        <v>637</v>
      </c>
      <c r="F10" s="86" t="s">
        <v>461</v>
      </c>
      <c r="G10" s="706" t="s">
        <v>567</v>
      </c>
      <c r="H10" s="711">
        <v>971</v>
      </c>
      <c r="I10" s="360">
        <v>2779093.6805989402</v>
      </c>
      <c r="J10" s="360">
        <v>72904</v>
      </c>
      <c r="K10" s="360">
        <v>302698</v>
      </c>
      <c r="L10" s="360">
        <v>1375467.5</v>
      </c>
      <c r="M10" s="360">
        <v>123651000</v>
      </c>
      <c r="N10" s="361">
        <v>-4728436</v>
      </c>
      <c r="O10" s="70"/>
      <c r="P10" s="26" t="e">
        <f>IF(AND(P12="",H31=""),"",H10)</f>
        <v>#REF!</v>
      </c>
      <c r="Q10" s="26" t="e">
        <f>IF(AND(Q12="",N31=""),"",N10)</f>
        <v>#REF!</v>
      </c>
    </row>
    <row r="11" spans="1:17" ht="13" x14ac:dyDescent="0.3">
      <c r="A11" s="70"/>
      <c r="B11" s="71"/>
      <c r="C11" s="82"/>
      <c r="D11" s="388"/>
      <c r="E11" s="86"/>
      <c r="F11" s="86"/>
      <c r="G11" s="569"/>
      <c r="H11" s="358"/>
      <c r="I11" s="358"/>
      <c r="J11" s="358"/>
      <c r="K11" s="358"/>
      <c r="L11" s="358"/>
      <c r="M11" s="358"/>
      <c r="N11" s="363"/>
      <c r="O11" s="70"/>
    </row>
    <row r="12" spans="1:17" ht="13" x14ac:dyDescent="0.3">
      <c r="A12" s="70"/>
      <c r="B12" s="71"/>
      <c r="C12" s="189" t="s">
        <v>492</v>
      </c>
      <c r="D12" s="429"/>
      <c r="E12" s="143" t="s">
        <v>516</v>
      </c>
      <c r="F12" s="86" t="s">
        <v>461</v>
      </c>
      <c r="G12" s="279" t="s">
        <v>568</v>
      </c>
      <c r="H12" s="711">
        <v>971</v>
      </c>
      <c r="I12" s="360">
        <v>2432210.4381355522</v>
      </c>
      <c r="J12" s="360">
        <v>69470.5</v>
      </c>
      <c r="K12" s="360">
        <v>292083</v>
      </c>
      <c r="L12" s="360">
        <v>1292812.1562000001</v>
      </c>
      <c r="M12" s="360">
        <v>109118000</v>
      </c>
      <c r="N12" s="361">
        <v>-4944601</v>
      </c>
      <c r="O12" s="70"/>
      <c r="P12" s="26" t="e">
        <f>IF(AND(P14="",P21="",H29="",#REF!=""),"",H12)</f>
        <v>#REF!</v>
      </c>
      <c r="Q12" s="26" t="e">
        <f>IF(AND(Q14="",Q21="",N29="",#REF!=""),"",N12)</f>
        <v>#REF!</v>
      </c>
    </row>
    <row r="13" spans="1:17" ht="13" x14ac:dyDescent="0.3">
      <c r="A13" s="70"/>
      <c r="B13" s="71"/>
      <c r="C13" s="82"/>
      <c r="D13" s="388"/>
      <c r="E13" s="143"/>
      <c r="F13" s="86"/>
      <c r="G13" s="265"/>
      <c r="H13" s="686"/>
      <c r="I13" s="686"/>
      <c r="J13" s="686"/>
      <c r="K13" s="686"/>
      <c r="L13" s="686"/>
      <c r="M13" s="686"/>
      <c r="N13" s="687"/>
      <c r="O13" s="70"/>
    </row>
    <row r="14" spans="1:17" ht="12.75" customHeight="1" x14ac:dyDescent="0.3">
      <c r="A14" s="70"/>
      <c r="B14" s="71"/>
      <c r="C14" s="140" t="s">
        <v>8</v>
      </c>
      <c r="D14" s="430"/>
      <c r="E14" s="158" t="s">
        <v>596</v>
      </c>
      <c r="F14" s="186" t="s">
        <v>46</v>
      </c>
      <c r="G14" s="283">
        <v>50</v>
      </c>
      <c r="H14" s="685">
        <v>971</v>
      </c>
      <c r="I14" s="355">
        <v>265058.17661473731</v>
      </c>
      <c r="J14" s="355">
        <v>10389.4985</v>
      </c>
      <c r="K14" s="355">
        <v>39400</v>
      </c>
      <c r="L14" s="355">
        <v>136233</v>
      </c>
      <c r="M14" s="355">
        <v>12189000</v>
      </c>
      <c r="N14" s="362">
        <v>86</v>
      </c>
      <c r="O14" s="70"/>
      <c r="P14" s="24" t="e">
        <f>IF(AND(#REF!=0,H16=0),"",H14)</f>
        <v>#REF!</v>
      </c>
      <c r="Q14" s="24" t="e">
        <f>IF(AND(#REF!=0,N16=0),"",N14)</f>
        <v>#REF!</v>
      </c>
    </row>
    <row r="15" spans="1:17" ht="12.75" customHeight="1" x14ac:dyDescent="0.25">
      <c r="A15" s="70"/>
      <c r="B15" s="71"/>
      <c r="C15" s="190"/>
      <c r="D15" s="431"/>
      <c r="E15" s="118"/>
      <c r="F15" s="234"/>
      <c r="G15" s="701"/>
      <c r="H15" s="686"/>
      <c r="I15" s="686"/>
      <c r="J15" s="686"/>
      <c r="K15" s="686"/>
      <c r="L15" s="686"/>
      <c r="M15" s="686"/>
      <c r="N15" s="687"/>
      <c r="O15" s="70"/>
    </row>
    <row r="16" spans="1:17" ht="12.75" customHeight="1" x14ac:dyDescent="0.3">
      <c r="A16" s="70"/>
      <c r="B16" s="71"/>
      <c r="C16" s="140" t="s">
        <v>9</v>
      </c>
      <c r="D16" s="430"/>
      <c r="E16" s="186" t="s">
        <v>517</v>
      </c>
      <c r="F16" s="186" t="s">
        <v>461</v>
      </c>
      <c r="G16" s="283">
        <v>51</v>
      </c>
      <c r="H16" s="685">
        <v>875</v>
      </c>
      <c r="I16" s="355">
        <v>751331.08384197683</v>
      </c>
      <c r="J16" s="355">
        <v>6566.0745850000003</v>
      </c>
      <c r="K16" s="355">
        <v>40529</v>
      </c>
      <c r="L16" s="355">
        <v>294782.02249999996</v>
      </c>
      <c r="M16" s="355">
        <v>55029000</v>
      </c>
      <c r="N16" s="362">
        <v>-33801</v>
      </c>
      <c r="O16" s="70"/>
    </row>
    <row r="17" spans="1:17" ht="12.75" customHeight="1" x14ac:dyDescent="0.25">
      <c r="A17" s="70"/>
      <c r="B17" s="71"/>
      <c r="C17" s="192"/>
      <c r="D17" s="432"/>
      <c r="E17" s="193"/>
      <c r="F17" s="109"/>
      <c r="G17" s="704"/>
      <c r="H17" s="686"/>
      <c r="I17" s="686"/>
      <c r="J17" s="686"/>
      <c r="K17" s="686"/>
      <c r="L17" s="686"/>
      <c r="M17" s="686"/>
      <c r="N17" s="687"/>
      <c r="O17" s="70"/>
    </row>
    <row r="18" spans="1:17" ht="12.75" customHeight="1" x14ac:dyDescent="0.3">
      <c r="A18" s="70"/>
      <c r="B18" s="71"/>
      <c r="C18" s="591" t="s">
        <v>800</v>
      </c>
      <c r="D18" s="389" t="s">
        <v>26</v>
      </c>
      <c r="E18" s="142" t="s">
        <v>638</v>
      </c>
      <c r="F18" s="113" t="s">
        <v>461</v>
      </c>
      <c r="G18" s="666" t="s">
        <v>765</v>
      </c>
      <c r="H18" s="685">
        <v>971</v>
      </c>
      <c r="I18" s="355">
        <v>1571321.1129819977</v>
      </c>
      <c r="J18" s="355">
        <v>11330.557499999999</v>
      </c>
      <c r="K18" s="355">
        <v>116626</v>
      </c>
      <c r="L18" s="355">
        <v>698738.82419999992</v>
      </c>
      <c r="M18" s="355">
        <v>98981338</v>
      </c>
      <c r="N18" s="362">
        <v>-34842000</v>
      </c>
      <c r="O18" s="70"/>
    </row>
    <row r="19" spans="1:17" ht="12.75" customHeight="1" x14ac:dyDescent="0.25">
      <c r="A19" s="70"/>
      <c r="B19" s="71"/>
      <c r="C19" s="151" t="s">
        <v>737</v>
      </c>
      <c r="D19" s="432"/>
      <c r="E19" s="193"/>
      <c r="F19" s="109"/>
      <c r="G19" s="707">
        <v>527</v>
      </c>
      <c r="H19" s="685">
        <v>416</v>
      </c>
      <c r="I19" s="355">
        <v>45689.74454064903</v>
      </c>
      <c r="J19" s="355">
        <v>175.25</v>
      </c>
      <c r="K19" s="355">
        <v>3318</v>
      </c>
      <c r="L19" s="355">
        <v>18414.547999999999</v>
      </c>
      <c r="M19" s="355">
        <v>2034000</v>
      </c>
      <c r="N19" s="362">
        <v>0</v>
      </c>
      <c r="O19" s="70"/>
    </row>
    <row r="20" spans="1:17" ht="12.75" customHeight="1" x14ac:dyDescent="0.25">
      <c r="A20" s="70"/>
      <c r="B20" s="71"/>
      <c r="C20" s="524"/>
      <c r="D20" s="432"/>
      <c r="E20" s="193"/>
      <c r="F20" s="109"/>
      <c r="G20" s="701"/>
      <c r="H20" s="358"/>
      <c r="I20" s="358"/>
      <c r="J20" s="358"/>
      <c r="K20" s="358"/>
      <c r="L20" s="358"/>
      <c r="M20" s="358"/>
      <c r="N20" s="363"/>
      <c r="O20" s="70"/>
    </row>
    <row r="21" spans="1:17" ht="12.75" customHeight="1" x14ac:dyDescent="0.3">
      <c r="A21" s="70"/>
      <c r="B21" s="71"/>
      <c r="C21" s="82" t="s">
        <v>730</v>
      </c>
      <c r="D21" s="388"/>
      <c r="E21" s="186" t="s">
        <v>518</v>
      </c>
      <c r="F21" s="158" t="s">
        <v>461</v>
      </c>
      <c r="G21" s="283">
        <v>52</v>
      </c>
      <c r="H21" s="711">
        <v>787</v>
      </c>
      <c r="I21" s="360">
        <v>-47326.286413443449</v>
      </c>
      <c r="J21" s="360">
        <v>-32191</v>
      </c>
      <c r="K21" s="360">
        <v>-69</v>
      </c>
      <c r="L21" s="360">
        <v>15580.574000000001</v>
      </c>
      <c r="M21" s="360">
        <v>27729952.800000001</v>
      </c>
      <c r="N21" s="361">
        <v>-15046029</v>
      </c>
      <c r="O21" s="70"/>
      <c r="P21" s="24" t="e">
        <f>IF(AND(#REF!=0,H22=0,H23=0,H24=0,H25=0,H27=0),"",H21)</f>
        <v>#REF!</v>
      </c>
      <c r="Q21" s="24" t="e">
        <f>IF(AND(#REF!=0,N22=0,N23=0,N24=0,N25=0,N27=0),"",N21)</f>
        <v>#REF!</v>
      </c>
    </row>
    <row r="22" spans="1:17" ht="12.75" customHeight="1" x14ac:dyDescent="0.25">
      <c r="A22" s="70"/>
      <c r="B22" s="71"/>
      <c r="C22" s="253" t="s">
        <v>731</v>
      </c>
      <c r="D22" s="550"/>
      <c r="E22" s="551" t="s">
        <v>156</v>
      </c>
      <c r="F22" s="235" t="s">
        <v>461</v>
      </c>
      <c r="G22" s="276">
        <v>521</v>
      </c>
      <c r="H22" s="685">
        <v>709</v>
      </c>
      <c r="I22" s="355">
        <v>-100059.74439160791</v>
      </c>
      <c r="J22" s="355">
        <v>-16057</v>
      </c>
      <c r="K22" s="355">
        <v>-25.733000000000001</v>
      </c>
      <c r="L22" s="355">
        <v>666</v>
      </c>
      <c r="M22" s="355">
        <v>7209000</v>
      </c>
      <c r="N22" s="362">
        <v>-17746030.399999999</v>
      </c>
      <c r="O22" s="70"/>
    </row>
    <row r="23" spans="1:17" ht="12.75" customHeight="1" x14ac:dyDescent="0.25">
      <c r="A23" s="70"/>
      <c r="B23" s="71"/>
      <c r="C23" s="253" t="s">
        <v>732</v>
      </c>
      <c r="D23" s="550"/>
      <c r="E23" s="552" t="s">
        <v>157</v>
      </c>
      <c r="F23" s="235" t="s">
        <v>461</v>
      </c>
      <c r="G23" s="702">
        <v>522</v>
      </c>
      <c r="H23" s="685">
        <v>370</v>
      </c>
      <c r="I23" s="355">
        <v>37634.039978864857</v>
      </c>
      <c r="J23" s="355">
        <v>0</v>
      </c>
      <c r="K23" s="355">
        <v>0</v>
      </c>
      <c r="L23" s="355">
        <v>3742</v>
      </c>
      <c r="M23" s="355">
        <v>3806112</v>
      </c>
      <c r="N23" s="362">
        <v>-204000</v>
      </c>
      <c r="O23" s="70"/>
    </row>
    <row r="24" spans="1:17" ht="12.75" customHeight="1" x14ac:dyDescent="0.25">
      <c r="A24" s="70"/>
      <c r="B24" s="71"/>
      <c r="C24" s="253" t="s">
        <v>733</v>
      </c>
      <c r="D24" s="550"/>
      <c r="E24" s="236" t="s">
        <v>547</v>
      </c>
      <c r="F24" s="235" t="s">
        <v>461</v>
      </c>
      <c r="G24" s="702">
        <v>523</v>
      </c>
      <c r="H24" s="685">
        <v>526</v>
      </c>
      <c r="I24" s="355">
        <v>-11781.389663022805</v>
      </c>
      <c r="J24" s="355">
        <v>-4655</v>
      </c>
      <c r="K24" s="355">
        <v>0</v>
      </c>
      <c r="L24" s="355">
        <v>0</v>
      </c>
      <c r="M24" s="355">
        <v>3461700</v>
      </c>
      <c r="N24" s="362">
        <v>-1961000</v>
      </c>
      <c r="O24" s="70"/>
    </row>
    <row r="25" spans="1:17" ht="12.75" customHeight="1" x14ac:dyDescent="0.25">
      <c r="A25" s="70"/>
      <c r="B25" s="71"/>
      <c r="C25" s="253" t="s">
        <v>734</v>
      </c>
      <c r="D25" s="550"/>
      <c r="E25" s="236" t="s">
        <v>523</v>
      </c>
      <c r="F25" s="235" t="s">
        <v>461</v>
      </c>
      <c r="G25" s="702">
        <v>524</v>
      </c>
      <c r="H25" s="685">
        <v>410</v>
      </c>
      <c r="I25" s="355">
        <v>11698.360503414635</v>
      </c>
      <c r="J25" s="355">
        <v>0</v>
      </c>
      <c r="K25" s="355">
        <v>0</v>
      </c>
      <c r="L25" s="355">
        <v>0</v>
      </c>
      <c r="M25" s="355">
        <v>1395400</v>
      </c>
      <c r="N25" s="362">
        <v>-446025</v>
      </c>
      <c r="O25" s="70"/>
    </row>
    <row r="26" spans="1:17" ht="12.75" customHeight="1" x14ac:dyDescent="0.25">
      <c r="A26" s="70"/>
      <c r="B26" s="71"/>
      <c r="C26" s="253" t="s">
        <v>766</v>
      </c>
      <c r="D26" s="553"/>
      <c r="E26" s="588">
        <v>1108</v>
      </c>
      <c r="F26" s="235" t="s">
        <v>461</v>
      </c>
      <c r="G26" s="702">
        <v>526</v>
      </c>
      <c r="H26" s="685">
        <v>318</v>
      </c>
      <c r="I26" s="355">
        <v>-162430.27814830191</v>
      </c>
      <c r="J26" s="355">
        <v>-25160</v>
      </c>
      <c r="K26" s="355">
        <v>-1635.2101</v>
      </c>
      <c r="L26" s="355">
        <v>0</v>
      </c>
      <c r="M26" s="355">
        <v>166700</v>
      </c>
      <c r="N26" s="362">
        <v>-11189000</v>
      </c>
      <c r="O26" s="70"/>
    </row>
    <row r="27" spans="1:17" ht="12.75" customHeight="1" x14ac:dyDescent="0.25">
      <c r="A27" s="70"/>
      <c r="B27" s="71"/>
      <c r="C27" s="253" t="s">
        <v>767</v>
      </c>
      <c r="D27" s="433" t="s">
        <v>26</v>
      </c>
      <c r="E27" s="118"/>
      <c r="F27" s="236" t="s">
        <v>46</v>
      </c>
      <c r="G27" s="702">
        <v>528</v>
      </c>
      <c r="H27" s="685">
        <v>622</v>
      </c>
      <c r="I27" s="355">
        <v>117082.77842700963</v>
      </c>
      <c r="J27" s="355">
        <v>-54.946624999999997</v>
      </c>
      <c r="K27" s="355">
        <v>0</v>
      </c>
      <c r="L27" s="355">
        <v>16792.75</v>
      </c>
      <c r="M27" s="355">
        <v>46671454.649999999</v>
      </c>
      <c r="N27" s="362">
        <v>-3567000</v>
      </c>
      <c r="O27" s="70"/>
    </row>
    <row r="28" spans="1:17" ht="12.75" customHeight="1" x14ac:dyDescent="0.25">
      <c r="A28" s="70"/>
      <c r="B28" s="71"/>
      <c r="C28" s="159"/>
      <c r="D28" s="433"/>
      <c r="E28" s="118"/>
      <c r="F28" s="236"/>
      <c r="G28" s="701"/>
      <c r="H28" s="686"/>
      <c r="I28" s="686"/>
      <c r="J28" s="686"/>
      <c r="K28" s="686"/>
      <c r="L28" s="686"/>
      <c r="M28" s="686"/>
      <c r="N28" s="687"/>
      <c r="O28" s="70"/>
    </row>
    <row r="29" spans="1:17" ht="12.75" customHeight="1" x14ac:dyDescent="0.3">
      <c r="A29" s="70"/>
      <c r="B29" s="71"/>
      <c r="C29" s="82" t="s">
        <v>735</v>
      </c>
      <c r="D29" s="388"/>
      <c r="E29" s="158" t="s">
        <v>688</v>
      </c>
      <c r="F29" s="158" t="s">
        <v>461</v>
      </c>
      <c r="G29" s="265">
        <v>53</v>
      </c>
      <c r="H29" s="685">
        <v>631</v>
      </c>
      <c r="I29" s="355">
        <v>65953.828404374013</v>
      </c>
      <c r="J29" s="355">
        <v>0</v>
      </c>
      <c r="K29" s="355">
        <v>1033</v>
      </c>
      <c r="L29" s="355">
        <v>13158.5</v>
      </c>
      <c r="M29" s="355">
        <v>5581240.5</v>
      </c>
      <c r="N29" s="362">
        <v>0</v>
      </c>
      <c r="O29" s="70"/>
    </row>
    <row r="30" spans="1:17" x14ac:dyDescent="0.25">
      <c r="A30" s="70"/>
      <c r="B30" s="71"/>
      <c r="C30" s="71"/>
      <c r="D30" s="391"/>
      <c r="E30" s="124"/>
      <c r="F30" s="230"/>
      <c r="G30" s="704"/>
      <c r="H30" s="686"/>
      <c r="I30" s="686"/>
      <c r="J30" s="686"/>
      <c r="K30" s="686"/>
      <c r="L30" s="686"/>
      <c r="M30" s="686"/>
      <c r="N30" s="687"/>
      <c r="O30" s="70"/>
    </row>
    <row r="31" spans="1:17" ht="13" x14ac:dyDescent="0.3">
      <c r="A31" s="70"/>
      <c r="B31" s="71"/>
      <c r="C31" s="339" t="s">
        <v>583</v>
      </c>
      <c r="D31" s="429"/>
      <c r="E31" s="143" t="s">
        <v>639</v>
      </c>
      <c r="F31" s="86" t="s">
        <v>461</v>
      </c>
      <c r="G31" s="283">
        <v>56</v>
      </c>
      <c r="H31" s="685">
        <v>887</v>
      </c>
      <c r="I31" s="355">
        <v>314247.26447173633</v>
      </c>
      <c r="J31" s="355">
        <v>0</v>
      </c>
      <c r="K31" s="355">
        <v>1900</v>
      </c>
      <c r="L31" s="355">
        <v>39285</v>
      </c>
      <c r="M31" s="355">
        <v>24837000</v>
      </c>
      <c r="N31" s="362">
        <v>-38953.345000000001</v>
      </c>
      <c r="O31" s="70"/>
    </row>
    <row r="32" spans="1:17" ht="13" x14ac:dyDescent="0.3">
      <c r="A32" s="70"/>
      <c r="B32" s="71"/>
      <c r="C32" s="339"/>
      <c r="D32" s="429"/>
      <c r="E32" s="143"/>
      <c r="F32" s="86"/>
      <c r="G32" s="265"/>
      <c r="H32" s="686"/>
      <c r="I32" s="686"/>
      <c r="J32" s="686"/>
      <c r="K32" s="686"/>
      <c r="L32" s="686"/>
      <c r="M32" s="686"/>
      <c r="N32" s="687"/>
      <c r="O32" s="70"/>
    </row>
    <row r="33" spans="1:17" ht="13" x14ac:dyDescent="0.3">
      <c r="A33" s="70"/>
      <c r="B33" s="71"/>
      <c r="C33" s="554" t="s">
        <v>651</v>
      </c>
      <c r="D33" s="401"/>
      <c r="E33" s="144" t="s">
        <v>652</v>
      </c>
      <c r="F33" s="158" t="s">
        <v>461</v>
      </c>
      <c r="G33" s="512">
        <v>569</v>
      </c>
      <c r="H33" s="685">
        <v>199</v>
      </c>
      <c r="I33" s="355">
        <v>291890.97912321612</v>
      </c>
      <c r="J33" s="355">
        <v>0</v>
      </c>
      <c r="K33" s="355">
        <v>0</v>
      </c>
      <c r="L33" s="355">
        <v>11857</v>
      </c>
      <c r="M33" s="355">
        <v>12663000</v>
      </c>
      <c r="N33" s="362">
        <v>-85123.755709999998</v>
      </c>
      <c r="O33" s="70"/>
    </row>
    <row r="34" spans="1:17" ht="13" x14ac:dyDescent="0.3">
      <c r="A34" s="70"/>
      <c r="B34" s="71"/>
      <c r="C34" s="137"/>
      <c r="D34" s="401"/>
      <c r="E34" s="144"/>
      <c r="F34" s="158"/>
      <c r="G34" s="265"/>
      <c r="H34" s="358"/>
      <c r="I34" s="358"/>
      <c r="J34" s="358"/>
      <c r="K34" s="358"/>
      <c r="L34" s="358"/>
      <c r="M34" s="358"/>
      <c r="N34" s="363"/>
      <c r="O34" s="70"/>
    </row>
    <row r="35" spans="1:17" ht="13" x14ac:dyDescent="0.3">
      <c r="A35" s="70"/>
      <c r="B35" s="71"/>
      <c r="C35" s="82" t="s">
        <v>475</v>
      </c>
      <c r="D35" s="388"/>
      <c r="E35" s="146" t="s">
        <v>634</v>
      </c>
      <c r="F35" s="146" t="s">
        <v>461</v>
      </c>
      <c r="G35" s="279" t="s">
        <v>569</v>
      </c>
      <c r="H35" s="711">
        <v>971</v>
      </c>
      <c r="I35" s="360">
        <v>5942741.3735720729</v>
      </c>
      <c r="J35" s="360">
        <v>113180.5</v>
      </c>
      <c r="K35" s="360">
        <v>468444</v>
      </c>
      <c r="L35" s="360">
        <v>2541352.9237000002</v>
      </c>
      <c r="M35" s="360">
        <v>364420000</v>
      </c>
      <c r="N35" s="361">
        <v>1952</v>
      </c>
      <c r="O35" s="70"/>
      <c r="P35" s="26" t="e">
        <f>IF(AND(P37="",P57=""),"",H35)</f>
        <v>#REF!</v>
      </c>
      <c r="Q35" s="26" t="e">
        <f>IF(AND(Q37="",Q57=""),"",N35)</f>
        <v>#REF!</v>
      </c>
    </row>
    <row r="36" spans="1:17" ht="13" x14ac:dyDescent="0.3">
      <c r="A36" s="70"/>
      <c r="B36" s="71"/>
      <c r="C36" s="82"/>
      <c r="D36" s="388"/>
      <c r="E36" s="194"/>
      <c r="F36" s="194"/>
      <c r="G36" s="265"/>
      <c r="H36" s="358"/>
      <c r="I36" s="358"/>
      <c r="J36" s="358"/>
      <c r="K36" s="358"/>
      <c r="L36" s="358"/>
      <c r="M36" s="358"/>
      <c r="N36" s="363"/>
      <c r="O36" s="70"/>
    </row>
    <row r="37" spans="1:17" ht="13" x14ac:dyDescent="0.3">
      <c r="A37" s="70"/>
      <c r="B37" s="71"/>
      <c r="C37" s="189" t="s">
        <v>476</v>
      </c>
      <c r="D37" s="429"/>
      <c r="E37" s="146" t="s">
        <v>640</v>
      </c>
      <c r="F37" s="146" t="s">
        <v>461</v>
      </c>
      <c r="G37" s="283">
        <v>6</v>
      </c>
      <c r="H37" s="711">
        <v>971</v>
      </c>
      <c r="I37" s="360">
        <v>3407618.3319340171</v>
      </c>
      <c r="J37" s="360">
        <v>37159</v>
      </c>
      <c r="K37" s="360">
        <v>219693</v>
      </c>
      <c r="L37" s="360">
        <v>1302064</v>
      </c>
      <c r="M37" s="360">
        <v>196497000</v>
      </c>
      <c r="N37" s="361">
        <v>14</v>
      </c>
      <c r="O37" s="70"/>
      <c r="P37" s="26" t="e">
        <f>IF(AND(P39="",H44="",H47="",H49="",#REF!="",H51="",#REF!="",#REF!="",#REF!="",#REF!=""),"",H37)</f>
        <v>#REF!</v>
      </c>
      <c r="Q37" s="26" t="e">
        <f>IF(AND(Q39="",N44="",N47="",N49="",#REF!="",N51="",#REF!="",#REF!="",#REF!="",#REF!=""),"",N37)</f>
        <v>#REF!</v>
      </c>
    </row>
    <row r="38" spans="1:17" ht="13" x14ac:dyDescent="0.3">
      <c r="A38" s="70"/>
      <c r="B38" s="71"/>
      <c r="C38" s="137"/>
      <c r="D38" s="401"/>
      <c r="E38" s="144"/>
      <c r="F38" s="144"/>
      <c r="G38" s="265"/>
      <c r="H38" s="686"/>
      <c r="I38" s="686"/>
      <c r="J38" s="686"/>
      <c r="K38" s="686"/>
      <c r="L38" s="686"/>
      <c r="M38" s="686"/>
      <c r="N38" s="687"/>
      <c r="O38" s="70"/>
    </row>
    <row r="39" spans="1:17" ht="13" x14ac:dyDescent="0.3">
      <c r="A39" s="70"/>
      <c r="B39" s="71"/>
      <c r="C39" s="82" t="s">
        <v>845</v>
      </c>
      <c r="D39" s="388"/>
      <c r="E39" s="143" t="s">
        <v>519</v>
      </c>
      <c r="F39" s="146" t="s">
        <v>461</v>
      </c>
      <c r="G39" s="703" t="s">
        <v>570</v>
      </c>
      <c r="H39" s="685">
        <v>971</v>
      </c>
      <c r="I39" s="355">
        <v>2125748.9878177964</v>
      </c>
      <c r="J39" s="355">
        <v>22930.5</v>
      </c>
      <c r="K39" s="355">
        <v>139279</v>
      </c>
      <c r="L39" s="355">
        <v>955667</v>
      </c>
      <c r="M39" s="355">
        <v>113555000</v>
      </c>
      <c r="N39" s="362">
        <v>0</v>
      </c>
      <c r="O39" s="70"/>
      <c r="P39" s="24" t="e">
        <f>IF(AND(H40=0,H42=0,#REF!=0,#REF!=0),"",H39)</f>
        <v>#REF!</v>
      </c>
      <c r="Q39" s="24" t="e">
        <f>IF(AND(N40=0,N42=0,#REF!=0,#REF!=0),"",N39)</f>
        <v>#REF!</v>
      </c>
    </row>
    <row r="40" spans="1:17" x14ac:dyDescent="0.25">
      <c r="A40" s="70"/>
      <c r="B40" s="71"/>
      <c r="C40" s="94" t="s">
        <v>597</v>
      </c>
      <c r="D40" s="389" t="s">
        <v>26</v>
      </c>
      <c r="E40" s="73" t="s">
        <v>51</v>
      </c>
      <c r="F40" s="73" t="s">
        <v>46</v>
      </c>
      <c r="G40" s="276">
        <v>603</v>
      </c>
      <c r="H40" s="685">
        <v>912</v>
      </c>
      <c r="I40" s="355">
        <v>408093.09561767557</v>
      </c>
      <c r="J40" s="355">
        <v>4016.25</v>
      </c>
      <c r="K40" s="355">
        <v>46706</v>
      </c>
      <c r="L40" s="355">
        <v>279428.5</v>
      </c>
      <c r="M40" s="355">
        <v>18962282</v>
      </c>
      <c r="N40" s="362">
        <v>0</v>
      </c>
      <c r="O40" s="70"/>
    </row>
    <row r="41" spans="1:17" x14ac:dyDescent="0.25">
      <c r="A41" s="70"/>
      <c r="B41" s="71"/>
      <c r="C41" s="608" t="s">
        <v>978</v>
      </c>
      <c r="D41" s="434"/>
      <c r="E41" s="502" t="s">
        <v>634</v>
      </c>
      <c r="F41" s="77" t="s">
        <v>461</v>
      </c>
      <c r="G41" s="276">
        <v>605</v>
      </c>
      <c r="H41" s="685">
        <v>765</v>
      </c>
      <c r="I41" s="355">
        <v>304202.97153746412</v>
      </c>
      <c r="J41" s="355">
        <v>657</v>
      </c>
      <c r="K41" s="355">
        <v>13614</v>
      </c>
      <c r="L41" s="355">
        <v>93700</v>
      </c>
      <c r="M41" s="355">
        <v>15848000</v>
      </c>
      <c r="N41" s="362">
        <v>0</v>
      </c>
      <c r="O41" s="70"/>
    </row>
    <row r="42" spans="1:17" x14ac:dyDescent="0.25">
      <c r="A42" s="70"/>
      <c r="B42" s="71"/>
      <c r="C42" s="609" t="s">
        <v>846</v>
      </c>
      <c r="D42" s="407"/>
      <c r="E42" s="152" t="s">
        <v>51</v>
      </c>
      <c r="F42" s="73" t="s">
        <v>46</v>
      </c>
      <c r="G42" s="276">
        <v>601</v>
      </c>
      <c r="H42" s="685">
        <v>736</v>
      </c>
      <c r="I42" s="355">
        <v>1739055.182876766</v>
      </c>
      <c r="J42" s="355">
        <v>0</v>
      </c>
      <c r="K42" s="355">
        <v>0</v>
      </c>
      <c r="L42" s="355">
        <v>559155.86875000002</v>
      </c>
      <c r="M42" s="355">
        <v>88986000</v>
      </c>
      <c r="N42" s="362">
        <v>0</v>
      </c>
      <c r="O42" s="70"/>
    </row>
    <row r="43" spans="1:17" ht="12.75" customHeight="1" x14ac:dyDescent="0.3">
      <c r="A43" s="70"/>
      <c r="B43" s="71"/>
      <c r="C43" s="82"/>
      <c r="D43" s="388"/>
      <c r="E43" s="86"/>
      <c r="F43" s="86"/>
      <c r="G43" s="265"/>
      <c r="H43" s="686"/>
      <c r="I43" s="686"/>
      <c r="J43" s="686"/>
      <c r="K43" s="686"/>
      <c r="L43" s="686"/>
      <c r="M43" s="686"/>
      <c r="N43" s="687"/>
      <c r="O43" s="70"/>
    </row>
    <row r="44" spans="1:17" ht="12.75" customHeight="1" x14ac:dyDescent="0.3">
      <c r="A44" s="70"/>
      <c r="B44" s="71"/>
      <c r="C44" s="153" t="s">
        <v>602</v>
      </c>
      <c r="D44" s="435"/>
      <c r="E44" s="340" t="s">
        <v>581</v>
      </c>
      <c r="F44" s="340" t="s">
        <v>461</v>
      </c>
      <c r="G44" s="265">
        <v>62</v>
      </c>
      <c r="H44" s="685">
        <v>444</v>
      </c>
      <c r="I44" s="355">
        <v>78088.315636554064</v>
      </c>
      <c r="J44" s="355">
        <v>0</v>
      </c>
      <c r="K44" s="355">
        <v>266</v>
      </c>
      <c r="L44" s="355">
        <v>6717.75</v>
      </c>
      <c r="M44" s="355">
        <v>6385986</v>
      </c>
      <c r="N44" s="362">
        <v>0</v>
      </c>
      <c r="O44" s="70"/>
    </row>
    <row r="45" spans="1:17" ht="12.75" customHeight="1" x14ac:dyDescent="0.3">
      <c r="A45" s="70"/>
      <c r="B45" s="71"/>
      <c r="C45" s="151" t="s">
        <v>534</v>
      </c>
      <c r="D45" s="407"/>
      <c r="E45" s="222" t="s">
        <v>641</v>
      </c>
      <c r="F45" s="222" t="s">
        <v>461</v>
      </c>
      <c r="G45" s="708">
        <v>620</v>
      </c>
      <c r="H45" s="685">
        <v>381</v>
      </c>
      <c r="I45" s="355">
        <v>25517.135330734916</v>
      </c>
      <c r="J45" s="355">
        <v>0</v>
      </c>
      <c r="K45" s="355">
        <v>0</v>
      </c>
      <c r="L45" s="355">
        <v>2300</v>
      </c>
      <c r="M45" s="355">
        <v>1347063</v>
      </c>
      <c r="N45" s="362">
        <v>0</v>
      </c>
      <c r="O45" s="70"/>
    </row>
    <row r="46" spans="1:17" ht="13" x14ac:dyDescent="0.3">
      <c r="A46" s="70"/>
      <c r="B46" s="71"/>
      <c r="C46" s="82"/>
      <c r="D46" s="388"/>
      <c r="E46" s="86"/>
      <c r="F46" s="86"/>
      <c r="G46" s="265"/>
      <c r="H46" s="686"/>
      <c r="I46" s="686"/>
      <c r="J46" s="686"/>
      <c r="K46" s="686"/>
      <c r="L46" s="686"/>
      <c r="M46" s="686"/>
      <c r="N46" s="687"/>
      <c r="O46" s="70"/>
    </row>
    <row r="47" spans="1:17" ht="12.75" customHeight="1" x14ac:dyDescent="0.3">
      <c r="A47" s="70"/>
      <c r="B47" s="71"/>
      <c r="C47" s="153" t="s">
        <v>603</v>
      </c>
      <c r="D47" s="435"/>
      <c r="E47" s="195" t="s">
        <v>520</v>
      </c>
      <c r="F47" s="146" t="s">
        <v>461</v>
      </c>
      <c r="G47" s="283">
        <v>64</v>
      </c>
      <c r="H47" s="685">
        <v>946</v>
      </c>
      <c r="I47" s="355">
        <v>320723.21271080337</v>
      </c>
      <c r="J47" s="355">
        <v>1036.5</v>
      </c>
      <c r="K47" s="355">
        <v>7506</v>
      </c>
      <c r="L47" s="355">
        <v>56549.25</v>
      </c>
      <c r="M47" s="355">
        <v>41389000</v>
      </c>
      <c r="N47" s="362">
        <v>0</v>
      </c>
      <c r="O47" s="70"/>
    </row>
    <row r="48" spans="1:17" x14ac:dyDescent="0.25">
      <c r="A48" s="70"/>
      <c r="B48" s="71"/>
      <c r="C48" s="61"/>
      <c r="D48" s="436"/>
      <c r="E48" s="61"/>
      <c r="F48" s="61"/>
      <c r="G48" s="709"/>
      <c r="H48" s="686"/>
      <c r="I48" s="686"/>
      <c r="J48" s="686"/>
      <c r="K48" s="686"/>
      <c r="L48" s="686"/>
      <c r="M48" s="686"/>
      <c r="N48" s="687"/>
      <c r="O48" s="70"/>
    </row>
    <row r="49" spans="1:17" ht="12.75" customHeight="1" x14ac:dyDescent="0.3">
      <c r="A49" s="70"/>
      <c r="B49" s="71"/>
      <c r="C49" s="137" t="s">
        <v>604</v>
      </c>
      <c r="D49" s="400" t="s">
        <v>26</v>
      </c>
      <c r="E49" s="186" t="s">
        <v>642</v>
      </c>
      <c r="F49" s="158" t="s">
        <v>461</v>
      </c>
      <c r="G49" s="283">
        <v>63</v>
      </c>
      <c r="H49" s="685">
        <v>933</v>
      </c>
      <c r="I49" s="355">
        <v>486142.8315265812</v>
      </c>
      <c r="J49" s="355">
        <v>200</v>
      </c>
      <c r="K49" s="355">
        <v>3904</v>
      </c>
      <c r="L49" s="355">
        <v>30500</v>
      </c>
      <c r="M49" s="355">
        <v>140762000</v>
      </c>
      <c r="N49" s="362">
        <v>0</v>
      </c>
      <c r="O49" s="70"/>
    </row>
    <row r="50" spans="1:17" ht="12.75" customHeight="1" x14ac:dyDescent="0.3">
      <c r="A50" s="70"/>
      <c r="B50" s="71"/>
      <c r="C50" s="153"/>
      <c r="D50" s="435"/>
      <c r="E50" s="141"/>
      <c r="F50" s="146"/>
      <c r="G50" s="265"/>
      <c r="H50" s="686"/>
      <c r="I50" s="686"/>
      <c r="J50" s="686"/>
      <c r="K50" s="686"/>
      <c r="L50" s="686"/>
      <c r="M50" s="686"/>
      <c r="N50" s="687"/>
      <c r="O50" s="70"/>
    </row>
    <row r="51" spans="1:17" ht="13" x14ac:dyDescent="0.3">
      <c r="A51" s="70"/>
      <c r="B51" s="71"/>
      <c r="C51" s="82" t="s">
        <v>605</v>
      </c>
      <c r="D51" s="388"/>
      <c r="E51" s="184" t="s">
        <v>508</v>
      </c>
      <c r="F51" s="86" t="s">
        <v>461</v>
      </c>
      <c r="G51" s="283">
        <v>67</v>
      </c>
      <c r="H51" s="685">
        <v>939</v>
      </c>
      <c r="I51" s="355">
        <v>219698.17396265172</v>
      </c>
      <c r="J51" s="355">
        <v>732.5</v>
      </c>
      <c r="K51" s="355">
        <v>9098</v>
      </c>
      <c r="L51" s="355">
        <v>68103.5</v>
      </c>
      <c r="M51" s="355">
        <v>11415283.6</v>
      </c>
      <c r="N51" s="362">
        <v>0</v>
      </c>
      <c r="O51" s="70"/>
    </row>
    <row r="52" spans="1:17" ht="13" x14ac:dyDescent="0.3">
      <c r="A52" s="70"/>
      <c r="B52" s="71"/>
      <c r="C52" s="136"/>
      <c r="D52" s="425"/>
      <c r="E52" s="191"/>
      <c r="F52" s="229"/>
      <c r="G52" s="265"/>
      <c r="H52" s="686"/>
      <c r="I52" s="686"/>
      <c r="J52" s="686"/>
      <c r="K52" s="686"/>
      <c r="L52" s="686"/>
      <c r="M52" s="686"/>
      <c r="N52" s="687"/>
      <c r="O52" s="70"/>
    </row>
    <row r="53" spans="1:17" ht="13" x14ac:dyDescent="0.3">
      <c r="A53" s="70"/>
      <c r="B53" s="71"/>
      <c r="C53" s="137" t="s">
        <v>847</v>
      </c>
      <c r="D53" s="400" t="s">
        <v>26</v>
      </c>
      <c r="E53" s="197" t="s">
        <v>521</v>
      </c>
      <c r="F53" s="158" t="s">
        <v>46</v>
      </c>
      <c r="G53" s="703" t="s">
        <v>573</v>
      </c>
      <c r="H53" s="685">
        <v>905</v>
      </c>
      <c r="I53" s="355">
        <v>272654.04928681767</v>
      </c>
      <c r="J53" s="355">
        <v>1</v>
      </c>
      <c r="K53" s="355">
        <v>2793</v>
      </c>
      <c r="L53" s="355">
        <v>27921</v>
      </c>
      <c r="M53" s="355">
        <v>53089000</v>
      </c>
      <c r="N53" s="362">
        <v>0</v>
      </c>
      <c r="O53" s="70"/>
    </row>
    <row r="54" spans="1:17" x14ac:dyDescent="0.25">
      <c r="A54" s="70"/>
      <c r="B54" s="71"/>
      <c r="C54" s="257" t="s">
        <v>556</v>
      </c>
      <c r="D54" s="427"/>
      <c r="E54" s="83" t="s">
        <v>643</v>
      </c>
      <c r="F54" s="77" t="s">
        <v>461</v>
      </c>
      <c r="G54" s="705">
        <v>66</v>
      </c>
      <c r="H54" s="685">
        <v>715</v>
      </c>
      <c r="I54" s="355">
        <v>53894.036593692297</v>
      </c>
      <c r="J54" s="355">
        <v>0</v>
      </c>
      <c r="K54" s="355">
        <v>0</v>
      </c>
      <c r="L54" s="355">
        <v>2047</v>
      </c>
      <c r="M54" s="355">
        <v>5540000</v>
      </c>
      <c r="N54" s="362">
        <v>0</v>
      </c>
      <c r="O54" s="70"/>
    </row>
    <row r="55" spans="1:17" x14ac:dyDescent="0.25">
      <c r="A55" s="70"/>
      <c r="B55" s="71"/>
      <c r="C55" s="257" t="s">
        <v>729</v>
      </c>
      <c r="D55" s="427"/>
      <c r="E55" s="83" t="s">
        <v>768</v>
      </c>
      <c r="F55" s="77" t="s">
        <v>461</v>
      </c>
      <c r="G55" s="572">
        <v>690</v>
      </c>
      <c r="H55" s="714">
        <v>333</v>
      </c>
      <c r="I55" s="356">
        <v>5866.0438948348346</v>
      </c>
      <c r="J55" s="356">
        <v>0</v>
      </c>
      <c r="K55" s="356">
        <v>0</v>
      </c>
      <c r="L55" s="356">
        <v>0</v>
      </c>
      <c r="M55" s="356">
        <v>380000</v>
      </c>
      <c r="N55" s="357">
        <v>0</v>
      </c>
      <c r="O55" s="70"/>
    </row>
    <row r="56" spans="1:17" ht="12" customHeight="1" x14ac:dyDescent="0.3">
      <c r="A56" s="70"/>
      <c r="B56" s="71"/>
      <c r="C56" s="136"/>
      <c r="D56" s="425"/>
      <c r="E56" s="191"/>
      <c r="F56" s="229"/>
      <c r="G56" s="265"/>
      <c r="H56" s="358"/>
      <c r="I56" s="358"/>
      <c r="J56" s="358"/>
      <c r="K56" s="358"/>
      <c r="L56" s="358"/>
      <c r="M56" s="358"/>
      <c r="N56" s="363"/>
      <c r="O56" s="70"/>
    </row>
    <row r="57" spans="1:17" ht="12" customHeight="1" x14ac:dyDescent="0.3">
      <c r="A57" s="70"/>
      <c r="B57" s="71"/>
      <c r="C57" s="189" t="s">
        <v>477</v>
      </c>
      <c r="D57" s="429"/>
      <c r="E57" s="141" t="s">
        <v>640</v>
      </c>
      <c r="F57" s="158" t="s">
        <v>461</v>
      </c>
      <c r="G57" s="283">
        <v>7</v>
      </c>
      <c r="H57" s="711">
        <v>971</v>
      </c>
      <c r="I57" s="360">
        <v>2535123.0344289914</v>
      </c>
      <c r="J57" s="360">
        <v>59959.5</v>
      </c>
      <c r="K57" s="360">
        <v>215404</v>
      </c>
      <c r="L57" s="360">
        <v>1165528.5</v>
      </c>
      <c r="M57" s="360">
        <v>167923000</v>
      </c>
      <c r="N57" s="361">
        <v>1554</v>
      </c>
      <c r="O57" s="70"/>
      <c r="P57" s="26" t="e">
        <f>IF(AND(P59="",H64="",#REF!="",H67="",#REF!="",H71="",#REF!="",H69="",#REF!="",H80="",#REF!="",#REF!=""),"",H57)</f>
        <v>#REF!</v>
      </c>
      <c r="Q57" s="26" t="e">
        <f>IF(AND(Q59="",N64="",#REF!="",N67="",#REF!="",N71="",#REF!="",N69="",#REF!="",N80="",#REF!="",#REF!=""),"",N57)</f>
        <v>#REF!</v>
      </c>
    </row>
    <row r="58" spans="1:17" ht="12" customHeight="1" x14ac:dyDescent="0.3">
      <c r="A58" s="70"/>
      <c r="B58" s="71"/>
      <c r="C58" s="137"/>
      <c r="D58" s="401"/>
      <c r="E58" s="198"/>
      <c r="F58" s="202"/>
      <c r="G58" s="265"/>
      <c r="H58" s="686"/>
      <c r="I58" s="686"/>
      <c r="J58" s="686"/>
      <c r="K58" s="686"/>
      <c r="L58" s="686"/>
      <c r="M58" s="686"/>
      <c r="N58" s="687"/>
      <c r="O58" s="70"/>
    </row>
    <row r="59" spans="1:17" ht="12" customHeight="1" x14ac:dyDescent="0.3">
      <c r="A59" s="70"/>
      <c r="B59" s="71"/>
      <c r="C59" s="82" t="s">
        <v>848</v>
      </c>
      <c r="D59" s="388"/>
      <c r="E59" s="143" t="s">
        <v>519</v>
      </c>
      <c r="F59" s="146" t="s">
        <v>461</v>
      </c>
      <c r="G59" s="703" t="s">
        <v>571</v>
      </c>
      <c r="H59" s="685">
        <v>971</v>
      </c>
      <c r="I59" s="355">
        <v>786199.36373289372</v>
      </c>
      <c r="J59" s="355">
        <v>9998</v>
      </c>
      <c r="K59" s="355">
        <v>51847</v>
      </c>
      <c r="L59" s="355">
        <v>241655</v>
      </c>
      <c r="M59" s="355">
        <v>87912000</v>
      </c>
      <c r="N59" s="362">
        <v>0</v>
      </c>
      <c r="O59" s="70"/>
      <c r="P59" s="24" t="e">
        <f>IF(AND(H60=0,H62=0,#REF!=0,#REF!=0),"",H59)</f>
        <v>#REF!</v>
      </c>
      <c r="Q59" s="24" t="e">
        <f>IF(AND(N60=0,N62=0,#REF!=0,#REF!=0),"",N59)</f>
        <v>#REF!</v>
      </c>
    </row>
    <row r="60" spans="1:17" ht="12.75" customHeight="1" x14ac:dyDescent="0.25">
      <c r="A60" s="70"/>
      <c r="B60" s="71"/>
      <c r="C60" s="94" t="s">
        <v>598</v>
      </c>
      <c r="D60" s="389" t="s">
        <v>26</v>
      </c>
      <c r="E60" s="199" t="s">
        <v>51</v>
      </c>
      <c r="F60" s="77" t="s">
        <v>46</v>
      </c>
      <c r="G60" s="702">
        <v>713</v>
      </c>
      <c r="H60" s="685">
        <v>932</v>
      </c>
      <c r="I60" s="355">
        <v>297731.08876032196</v>
      </c>
      <c r="J60" s="355">
        <v>4167.25</v>
      </c>
      <c r="K60" s="355">
        <v>24950.5</v>
      </c>
      <c r="L60" s="355">
        <v>107566.75</v>
      </c>
      <c r="M60" s="355">
        <v>53771000</v>
      </c>
      <c r="N60" s="362">
        <v>0</v>
      </c>
      <c r="O60" s="70"/>
    </row>
    <row r="61" spans="1:17" ht="12.75" customHeight="1" x14ac:dyDescent="0.25">
      <c r="A61" s="70"/>
      <c r="B61" s="71"/>
      <c r="C61" s="608" t="s">
        <v>976</v>
      </c>
      <c r="D61" s="434"/>
      <c r="E61" s="503" t="s">
        <v>634</v>
      </c>
      <c r="F61" s="77" t="s">
        <v>461</v>
      </c>
      <c r="G61" s="702">
        <v>715</v>
      </c>
      <c r="H61" s="685">
        <v>768</v>
      </c>
      <c r="I61" s="355">
        <v>67168.578347968723</v>
      </c>
      <c r="J61" s="355">
        <v>232.25</v>
      </c>
      <c r="K61" s="355">
        <v>3397.5</v>
      </c>
      <c r="L61" s="355">
        <v>23487.5</v>
      </c>
      <c r="M61" s="355">
        <v>3987000</v>
      </c>
      <c r="N61" s="362">
        <v>0</v>
      </c>
      <c r="O61" s="70"/>
    </row>
    <row r="62" spans="1:17" ht="12.75" customHeight="1" x14ac:dyDescent="0.25">
      <c r="A62" s="70"/>
      <c r="B62" s="71"/>
      <c r="C62" s="609" t="s">
        <v>849</v>
      </c>
      <c r="D62" s="434"/>
      <c r="E62" s="193" t="s">
        <v>51</v>
      </c>
      <c r="F62" s="77" t="s">
        <v>46</v>
      </c>
      <c r="G62" s="702">
        <v>711</v>
      </c>
      <c r="H62" s="685">
        <v>709</v>
      </c>
      <c r="I62" s="355">
        <v>270941.05260000005</v>
      </c>
      <c r="J62" s="355">
        <v>0</v>
      </c>
      <c r="K62" s="355">
        <v>0</v>
      </c>
      <c r="L62" s="355">
        <v>14265</v>
      </c>
      <c r="M62" s="355">
        <v>37892000</v>
      </c>
      <c r="N62" s="362">
        <v>0</v>
      </c>
      <c r="O62" s="70"/>
    </row>
    <row r="63" spans="1:17" ht="13" x14ac:dyDescent="0.3">
      <c r="A63" s="70"/>
      <c r="B63" s="71"/>
      <c r="C63" s="137"/>
      <c r="D63" s="401"/>
      <c r="E63" s="158"/>
      <c r="F63" s="158"/>
      <c r="G63" s="265"/>
      <c r="H63" s="686"/>
      <c r="I63" s="686"/>
      <c r="J63" s="686"/>
      <c r="K63" s="686"/>
      <c r="L63" s="686"/>
      <c r="M63" s="686"/>
      <c r="N63" s="687"/>
      <c r="O63" s="70"/>
    </row>
    <row r="64" spans="1:17" ht="13" x14ac:dyDescent="0.3">
      <c r="A64" s="70"/>
      <c r="B64" s="71"/>
      <c r="C64" s="82" t="s">
        <v>769</v>
      </c>
      <c r="D64" s="437"/>
      <c r="E64" s="323" t="s">
        <v>581</v>
      </c>
      <c r="F64" s="323" t="s">
        <v>461</v>
      </c>
      <c r="G64" s="283">
        <v>73</v>
      </c>
      <c r="H64" s="685">
        <v>773</v>
      </c>
      <c r="I64" s="355">
        <v>63563.048954566606</v>
      </c>
      <c r="J64" s="355">
        <v>0</v>
      </c>
      <c r="K64" s="355">
        <v>1230</v>
      </c>
      <c r="L64" s="355">
        <v>13422.3923</v>
      </c>
      <c r="M64" s="355">
        <v>4423000</v>
      </c>
      <c r="N64" s="362">
        <v>0</v>
      </c>
      <c r="O64" s="70"/>
    </row>
    <row r="65" spans="1:16" ht="12.75" customHeight="1" x14ac:dyDescent="0.3">
      <c r="A65" s="70"/>
      <c r="B65" s="71"/>
      <c r="C65" s="200" t="s">
        <v>535</v>
      </c>
      <c r="D65" s="438"/>
      <c r="E65" s="222" t="s">
        <v>641</v>
      </c>
      <c r="F65" s="222" t="s">
        <v>461</v>
      </c>
      <c r="G65" s="708">
        <v>730</v>
      </c>
      <c r="H65" s="685">
        <v>361</v>
      </c>
      <c r="I65" s="355">
        <v>2802.1744722991689</v>
      </c>
      <c r="J65" s="355">
        <v>0</v>
      </c>
      <c r="K65" s="355">
        <v>0</v>
      </c>
      <c r="L65" s="355">
        <v>0</v>
      </c>
      <c r="M65" s="355">
        <v>340000</v>
      </c>
      <c r="N65" s="362">
        <v>0</v>
      </c>
      <c r="O65" s="70"/>
    </row>
    <row r="66" spans="1:16" ht="12.75" customHeight="1" x14ac:dyDescent="0.3">
      <c r="A66" s="70"/>
      <c r="B66" s="71"/>
      <c r="C66" s="196"/>
      <c r="D66" s="407"/>
      <c r="E66" s="147"/>
      <c r="F66" s="222"/>
      <c r="G66" s="265"/>
      <c r="H66" s="686"/>
      <c r="I66" s="686"/>
      <c r="J66" s="686"/>
      <c r="K66" s="686"/>
      <c r="L66" s="686"/>
      <c r="M66" s="686"/>
      <c r="N66" s="687"/>
      <c r="O66" s="70"/>
    </row>
    <row r="67" spans="1:16" ht="13" x14ac:dyDescent="0.3">
      <c r="A67" s="70"/>
      <c r="B67" s="71"/>
      <c r="C67" s="153" t="s">
        <v>770</v>
      </c>
      <c r="D67" s="435"/>
      <c r="E67" s="195" t="s">
        <v>520</v>
      </c>
      <c r="F67" s="146" t="s">
        <v>461</v>
      </c>
      <c r="G67" s="283">
        <v>75</v>
      </c>
      <c r="H67" s="685">
        <v>844</v>
      </c>
      <c r="I67" s="355">
        <v>8748.2893451303335</v>
      </c>
      <c r="J67" s="355">
        <v>0</v>
      </c>
      <c r="K67" s="355">
        <v>0</v>
      </c>
      <c r="L67" s="355">
        <v>0</v>
      </c>
      <c r="M67" s="355">
        <v>1368700</v>
      </c>
      <c r="N67" s="362">
        <v>0</v>
      </c>
      <c r="O67" s="70"/>
    </row>
    <row r="68" spans="1:16" ht="13" x14ac:dyDescent="0.3">
      <c r="A68" s="70"/>
      <c r="B68" s="71"/>
      <c r="C68" s="61"/>
      <c r="D68" s="436"/>
      <c r="E68" s="61"/>
      <c r="F68" s="61"/>
      <c r="G68" s="265"/>
      <c r="H68" s="686"/>
      <c r="I68" s="686"/>
      <c r="J68" s="686"/>
      <c r="K68" s="686"/>
      <c r="L68" s="686"/>
      <c r="M68" s="686"/>
      <c r="N68" s="687"/>
      <c r="O68" s="70"/>
    </row>
    <row r="69" spans="1:16" ht="12.75" customHeight="1" x14ac:dyDescent="0.3">
      <c r="A69" s="70"/>
      <c r="B69" s="71"/>
      <c r="C69" s="137" t="s">
        <v>771</v>
      </c>
      <c r="D69" s="400" t="s">
        <v>26</v>
      </c>
      <c r="E69" s="186" t="s">
        <v>642</v>
      </c>
      <c r="F69" s="158" t="s">
        <v>461</v>
      </c>
      <c r="G69" s="283">
        <v>74</v>
      </c>
      <c r="H69" s="685">
        <v>831</v>
      </c>
      <c r="I69" s="355">
        <v>190519.34619057761</v>
      </c>
      <c r="J69" s="355">
        <v>231.5</v>
      </c>
      <c r="K69" s="355">
        <v>4778</v>
      </c>
      <c r="L69" s="355">
        <v>33669</v>
      </c>
      <c r="M69" s="355">
        <v>26310000</v>
      </c>
      <c r="N69" s="362">
        <v>0</v>
      </c>
      <c r="O69" s="70"/>
    </row>
    <row r="70" spans="1:16" ht="12.75" customHeight="1" x14ac:dyDescent="0.3">
      <c r="A70" s="70"/>
      <c r="B70" s="71"/>
      <c r="C70" s="153"/>
      <c r="D70" s="435"/>
      <c r="E70" s="201"/>
      <c r="F70" s="201"/>
      <c r="G70" s="265"/>
      <c r="H70" s="686"/>
      <c r="I70" s="686"/>
      <c r="J70" s="686"/>
      <c r="K70" s="686"/>
      <c r="L70" s="686"/>
      <c r="M70" s="686"/>
      <c r="N70" s="687"/>
      <c r="O70" s="70"/>
    </row>
    <row r="71" spans="1:16" ht="12.75" customHeight="1" x14ac:dyDescent="0.3">
      <c r="A71" s="70"/>
      <c r="B71" s="71"/>
      <c r="C71" s="137" t="s">
        <v>772</v>
      </c>
      <c r="D71" s="401"/>
      <c r="E71" s="143" t="s">
        <v>512</v>
      </c>
      <c r="F71" s="86" t="s">
        <v>461</v>
      </c>
      <c r="G71" s="512">
        <v>77</v>
      </c>
      <c r="H71" s="685">
        <v>635</v>
      </c>
      <c r="I71" s="355">
        <v>44064.177837921248</v>
      </c>
      <c r="J71" s="355">
        <v>131.5</v>
      </c>
      <c r="K71" s="355">
        <v>2603</v>
      </c>
      <c r="L71" s="355">
        <v>14730.980100000001</v>
      </c>
      <c r="M71" s="355">
        <v>2378000</v>
      </c>
      <c r="N71" s="362">
        <v>0</v>
      </c>
      <c r="O71" s="70"/>
    </row>
    <row r="72" spans="1:16" ht="12.75" customHeight="1" x14ac:dyDescent="0.3">
      <c r="A72" s="70"/>
      <c r="B72" s="71"/>
      <c r="C72" s="139"/>
      <c r="D72" s="409"/>
      <c r="E72" s="160"/>
      <c r="F72" s="92"/>
      <c r="G72" s="265"/>
      <c r="H72" s="686"/>
      <c r="I72" s="686"/>
      <c r="J72" s="686"/>
      <c r="K72" s="686"/>
      <c r="L72" s="686"/>
      <c r="M72" s="686"/>
      <c r="N72" s="687"/>
      <c r="O72" s="70"/>
    </row>
    <row r="73" spans="1:16" ht="12.75" customHeight="1" x14ac:dyDescent="0.3">
      <c r="A73" s="70"/>
      <c r="B73" s="71"/>
      <c r="C73" s="202" t="s">
        <v>773</v>
      </c>
      <c r="D73" s="439"/>
      <c r="E73" s="117" t="s">
        <v>644</v>
      </c>
      <c r="F73" s="146" t="s">
        <v>461</v>
      </c>
      <c r="G73" s="283">
        <v>780</v>
      </c>
      <c r="H73" s="685">
        <v>968</v>
      </c>
      <c r="I73" s="355">
        <v>790725.03740183893</v>
      </c>
      <c r="J73" s="355">
        <v>15705.75</v>
      </c>
      <c r="K73" s="355">
        <v>73034</v>
      </c>
      <c r="L73" s="355">
        <v>385701.0405</v>
      </c>
      <c r="M73" s="355">
        <v>27861000</v>
      </c>
      <c r="N73" s="362">
        <v>0</v>
      </c>
      <c r="O73" s="70"/>
      <c r="P73" s="5"/>
    </row>
    <row r="74" spans="1:16" ht="12.75" customHeight="1" x14ac:dyDescent="0.3">
      <c r="A74" s="70"/>
      <c r="B74" s="71"/>
      <c r="C74" s="610" t="s">
        <v>977</v>
      </c>
      <c r="D74" s="797"/>
      <c r="E74" s="117"/>
      <c r="F74" s="86" t="s">
        <v>46</v>
      </c>
      <c r="G74" s="796">
        <v>7801</v>
      </c>
      <c r="H74" s="793">
        <v>26</v>
      </c>
      <c r="I74" s="794">
        <v>123734.56789423077</v>
      </c>
      <c r="J74" s="794">
        <v>6961.75</v>
      </c>
      <c r="K74" s="794">
        <v>13906.5</v>
      </c>
      <c r="L74" s="794">
        <v>47674.25</v>
      </c>
      <c r="M74" s="794">
        <v>1462238</v>
      </c>
      <c r="N74" s="795">
        <v>0</v>
      </c>
      <c r="O74" s="70"/>
      <c r="P74" s="5"/>
    </row>
    <row r="75" spans="1:16" ht="12.75" customHeight="1" x14ac:dyDescent="0.25">
      <c r="A75" s="70"/>
      <c r="B75" s="71"/>
      <c r="C75" s="138"/>
      <c r="D75" s="409"/>
      <c r="E75" s="122"/>
      <c r="F75" s="122"/>
      <c r="G75" s="701"/>
      <c r="H75" s="686"/>
      <c r="I75" s="686"/>
      <c r="J75" s="686"/>
      <c r="K75" s="686"/>
      <c r="L75" s="686"/>
      <c r="M75" s="686"/>
      <c r="N75" s="687"/>
      <c r="O75" s="70"/>
    </row>
    <row r="76" spans="1:16" ht="12.75" customHeight="1" x14ac:dyDescent="0.3">
      <c r="A76" s="70"/>
      <c r="B76" s="71"/>
      <c r="C76" s="133" t="s">
        <v>850</v>
      </c>
      <c r="D76" s="433" t="s">
        <v>26</v>
      </c>
      <c r="E76" s="143" t="s">
        <v>0</v>
      </c>
      <c r="F76" s="132" t="s">
        <v>46</v>
      </c>
      <c r="G76" s="703">
        <v>790</v>
      </c>
      <c r="H76" s="685">
        <v>971</v>
      </c>
      <c r="I76" s="355">
        <v>679254.26146314072</v>
      </c>
      <c r="J76" s="355">
        <v>10963</v>
      </c>
      <c r="K76" s="355">
        <v>43855</v>
      </c>
      <c r="L76" s="355">
        <v>204984.5</v>
      </c>
      <c r="M76" s="355">
        <v>30178000</v>
      </c>
      <c r="N76" s="362">
        <v>6</v>
      </c>
      <c r="O76" s="70"/>
      <c r="P76" s="5"/>
    </row>
    <row r="77" spans="1:16" s="249" customFormat="1" ht="12.75" customHeight="1" x14ac:dyDescent="0.25">
      <c r="A77" s="102"/>
      <c r="B77" s="81"/>
      <c r="C77" s="138" t="s">
        <v>158</v>
      </c>
      <c r="D77" s="398"/>
      <c r="E77" s="122" t="s">
        <v>645</v>
      </c>
      <c r="F77" s="122" t="s">
        <v>461</v>
      </c>
      <c r="G77" s="565">
        <v>781</v>
      </c>
      <c r="H77" s="685">
        <v>705</v>
      </c>
      <c r="I77" s="355">
        <v>117957.08193842553</v>
      </c>
      <c r="J77" s="355">
        <v>0</v>
      </c>
      <c r="K77" s="355">
        <v>85</v>
      </c>
      <c r="L77" s="355">
        <v>5646</v>
      </c>
      <c r="M77" s="355">
        <v>7629000</v>
      </c>
      <c r="N77" s="362">
        <v>0</v>
      </c>
      <c r="O77" s="102"/>
    </row>
    <row r="78" spans="1:16" ht="12.75" customHeight="1" x14ac:dyDescent="0.25">
      <c r="A78" s="70"/>
      <c r="B78" s="71"/>
      <c r="C78" s="304" t="s">
        <v>555</v>
      </c>
      <c r="D78" s="427"/>
      <c r="E78" s="83" t="s">
        <v>643</v>
      </c>
      <c r="F78" s="77" t="s">
        <v>461</v>
      </c>
      <c r="G78" s="705">
        <v>761</v>
      </c>
      <c r="H78" s="685">
        <v>783</v>
      </c>
      <c r="I78" s="355">
        <v>90026.162373141764</v>
      </c>
      <c r="J78" s="355">
        <v>0</v>
      </c>
      <c r="K78" s="355">
        <v>44</v>
      </c>
      <c r="L78" s="355">
        <v>3814.5</v>
      </c>
      <c r="M78" s="355">
        <v>11114000</v>
      </c>
      <c r="N78" s="362">
        <v>0</v>
      </c>
      <c r="O78" s="70"/>
    </row>
    <row r="79" spans="1:16" ht="12.75" customHeight="1" x14ac:dyDescent="0.25">
      <c r="A79" s="70"/>
      <c r="B79" s="71"/>
      <c r="C79" s="304"/>
      <c r="D79" s="427"/>
      <c r="E79" s="83"/>
      <c r="F79" s="77"/>
      <c r="G79" s="701"/>
      <c r="H79" s="686"/>
      <c r="I79" s="686"/>
      <c r="J79" s="686"/>
      <c r="K79" s="686"/>
      <c r="L79" s="686"/>
      <c r="M79" s="686"/>
      <c r="N79" s="687"/>
      <c r="O79" s="70"/>
    </row>
    <row r="80" spans="1:16" ht="12" customHeight="1" x14ac:dyDescent="0.3">
      <c r="A80" s="70"/>
      <c r="B80" s="71"/>
      <c r="C80" s="137" t="s">
        <v>774</v>
      </c>
      <c r="D80" s="400" t="s">
        <v>26</v>
      </c>
      <c r="E80" s="179" t="s">
        <v>522</v>
      </c>
      <c r="F80" s="146" t="s">
        <v>461</v>
      </c>
      <c r="G80" s="283">
        <v>70</v>
      </c>
      <c r="H80" s="685">
        <v>710</v>
      </c>
      <c r="I80" s="355">
        <v>42826.813379718318</v>
      </c>
      <c r="J80" s="355">
        <v>0</v>
      </c>
      <c r="K80" s="355">
        <v>0</v>
      </c>
      <c r="L80" s="355">
        <v>0</v>
      </c>
      <c r="M80" s="355">
        <v>3572000</v>
      </c>
      <c r="N80" s="362">
        <v>0</v>
      </c>
      <c r="O80" s="70"/>
    </row>
    <row r="81" spans="1:17" ht="12.75" customHeight="1" x14ac:dyDescent="0.25">
      <c r="A81" s="70"/>
      <c r="B81" s="71"/>
      <c r="C81" s="342"/>
      <c r="D81" s="409"/>
      <c r="E81" s="122"/>
      <c r="F81" s="122"/>
      <c r="G81" s="701"/>
      <c r="H81" s="358"/>
      <c r="I81" s="358"/>
      <c r="J81" s="358"/>
      <c r="K81" s="358"/>
      <c r="L81" s="358"/>
      <c r="M81" s="358"/>
      <c r="N81" s="363"/>
      <c r="O81" s="70"/>
    </row>
    <row r="82" spans="1:17" ht="13.5" thickBot="1" x14ac:dyDescent="0.35">
      <c r="A82" s="70"/>
      <c r="B82" s="71"/>
      <c r="C82" s="341" t="s">
        <v>478</v>
      </c>
      <c r="D82" s="388"/>
      <c r="E82" s="86" t="s">
        <v>634</v>
      </c>
      <c r="F82" s="86" t="s">
        <v>461</v>
      </c>
      <c r="G82" s="338" t="s">
        <v>572</v>
      </c>
      <c r="H82" s="720">
        <v>971</v>
      </c>
      <c r="I82" s="364">
        <v>8721835.0541710034</v>
      </c>
      <c r="J82" s="364">
        <v>207442</v>
      </c>
      <c r="K82" s="364">
        <v>856740.91720000003</v>
      </c>
      <c r="L82" s="364">
        <v>4007673.5</v>
      </c>
      <c r="M82" s="364">
        <v>488071000</v>
      </c>
      <c r="N82" s="365">
        <v>2691</v>
      </c>
      <c r="O82" s="70"/>
      <c r="P82" s="26" t="e">
        <f>IF(AND(P35="",P10=""),"",H82)</f>
        <v>#REF!</v>
      </c>
      <c r="Q82" s="26" t="e">
        <f>IF(AND(Q35="",Q10=""),"",N82)</f>
        <v>#REF!</v>
      </c>
    </row>
    <row r="83" spans="1:17" x14ac:dyDescent="0.25">
      <c r="A83" s="70"/>
      <c r="B83" s="71"/>
      <c r="C83" s="519"/>
      <c r="D83" s="73"/>
      <c r="E83" s="71"/>
      <c r="F83" s="71"/>
      <c r="G83" s="166"/>
      <c r="H83" s="71"/>
      <c r="I83" s="71"/>
      <c r="J83" s="71"/>
      <c r="K83" s="71"/>
      <c r="L83" s="71"/>
      <c r="M83" s="71"/>
      <c r="N83" s="71"/>
      <c r="O83" s="70"/>
    </row>
    <row r="84" spans="1:17" ht="13.5" thickBot="1" x14ac:dyDescent="0.35">
      <c r="A84" s="70"/>
      <c r="B84" s="71"/>
      <c r="C84" s="339" t="s">
        <v>775</v>
      </c>
      <c r="D84" s="73"/>
      <c r="E84" s="71"/>
      <c r="F84" s="71"/>
      <c r="G84" s="166"/>
      <c r="H84" s="71"/>
      <c r="I84" s="71"/>
      <c r="J84" s="71"/>
      <c r="K84" s="71"/>
      <c r="L84" s="71"/>
      <c r="M84" s="71"/>
      <c r="N84" s="71"/>
      <c r="O84" s="70"/>
    </row>
    <row r="85" spans="1:17" s="545" customFormat="1" ht="13" x14ac:dyDescent="0.3">
      <c r="A85" s="80"/>
      <c r="B85" s="82"/>
      <c r="C85" s="656" t="s">
        <v>879</v>
      </c>
      <c r="D85" s="86"/>
      <c r="E85" s="657">
        <v>1107</v>
      </c>
      <c r="F85" s="658" t="s">
        <v>461</v>
      </c>
      <c r="G85" s="555">
        <v>58950</v>
      </c>
      <c r="H85" s="721">
        <v>909</v>
      </c>
      <c r="I85" s="722">
        <v>161885.44248398242</v>
      </c>
      <c r="J85" s="722">
        <v>2</v>
      </c>
      <c r="K85" s="722">
        <v>8440</v>
      </c>
      <c r="L85" s="722">
        <v>62800</v>
      </c>
      <c r="M85" s="722">
        <v>8796000</v>
      </c>
      <c r="N85" s="723">
        <v>0</v>
      </c>
      <c r="O85" s="80"/>
      <c r="P85" s="544"/>
      <c r="Q85" s="544"/>
    </row>
    <row r="86" spans="1:17" s="545" customFormat="1" ht="13.5" thickBot="1" x14ac:dyDescent="0.35">
      <c r="A86" s="80"/>
      <c r="B86" s="82"/>
      <c r="C86" s="656" t="s">
        <v>880</v>
      </c>
      <c r="D86" s="658"/>
      <c r="E86" s="657" t="s">
        <v>51</v>
      </c>
      <c r="F86" s="659" t="s">
        <v>46</v>
      </c>
      <c r="G86" s="573">
        <v>970</v>
      </c>
      <c r="H86" s="717">
        <v>382</v>
      </c>
      <c r="I86" s="718">
        <v>204554.22263740838</v>
      </c>
      <c r="J86" s="718">
        <v>0</v>
      </c>
      <c r="K86" s="718">
        <v>6857</v>
      </c>
      <c r="L86" s="718">
        <v>59179.75</v>
      </c>
      <c r="M86" s="718">
        <v>21142954.350000001</v>
      </c>
      <c r="N86" s="719">
        <v>0</v>
      </c>
      <c r="O86" s="80"/>
      <c r="P86" s="544"/>
      <c r="Q86" s="544"/>
    </row>
    <row r="87" spans="1:17" x14ac:dyDescent="0.25">
      <c r="A87" s="70"/>
      <c r="B87" s="71"/>
      <c r="C87" s="71"/>
      <c r="D87" s="73"/>
      <c r="E87" s="71"/>
      <c r="F87" s="71"/>
      <c r="G87" s="166"/>
      <c r="H87" s="71"/>
      <c r="I87" s="71"/>
      <c r="J87" s="71"/>
      <c r="K87" s="71"/>
      <c r="L87" s="71"/>
      <c r="M87" s="71"/>
      <c r="N87" s="71"/>
      <c r="O87" s="70"/>
    </row>
    <row r="88" spans="1:17" ht="13" thickBot="1" x14ac:dyDescent="0.3">
      <c r="A88" s="70"/>
      <c r="B88" s="71"/>
      <c r="C88" s="71"/>
      <c r="D88" s="73"/>
      <c r="E88" s="71"/>
      <c r="F88" s="71"/>
      <c r="G88" s="166"/>
      <c r="H88" s="71"/>
      <c r="I88" s="71"/>
      <c r="J88" s="71"/>
      <c r="K88" s="71"/>
      <c r="L88" s="71"/>
      <c r="M88" s="71"/>
      <c r="N88" s="71"/>
      <c r="O88" s="70"/>
    </row>
    <row r="89" spans="1:17" ht="13.5" thickTop="1" thickBot="1" x14ac:dyDescent="0.3">
      <c r="A89" s="70"/>
      <c r="B89" s="71"/>
      <c r="C89" s="71"/>
      <c r="D89" s="73"/>
      <c r="E89" s="877" t="s">
        <v>52</v>
      </c>
      <c r="F89" s="878"/>
      <c r="G89" s="166"/>
      <c r="H89" s="877" t="s">
        <v>53</v>
      </c>
      <c r="I89" s="886"/>
      <c r="J89" s="886"/>
      <c r="K89" s="886"/>
      <c r="L89" s="886"/>
      <c r="M89" s="886"/>
      <c r="N89" s="878"/>
      <c r="O89" s="70"/>
    </row>
    <row r="90" spans="1:17" s="61" customFormat="1" ht="13" thickTop="1" x14ac:dyDescent="0.25">
      <c r="A90" s="70"/>
      <c r="B90" s="71"/>
      <c r="C90" s="203"/>
      <c r="D90" s="73"/>
      <c r="E90" s="71"/>
      <c r="F90" s="71"/>
      <c r="G90" s="166"/>
      <c r="H90" s="71"/>
      <c r="I90" s="71"/>
      <c r="J90" s="71"/>
      <c r="K90" s="71"/>
      <c r="L90" s="71"/>
      <c r="M90" s="71"/>
      <c r="N90" s="71"/>
      <c r="O90" s="70"/>
    </row>
    <row r="91" spans="1:17" hidden="1" x14ac:dyDescent="0.25"/>
    <row r="92" spans="1:17" hidden="1" x14ac:dyDescent="0.25"/>
    <row r="93" spans="1:17" hidden="1" x14ac:dyDescent="0.25"/>
    <row r="94" spans="1:17" hidden="1" x14ac:dyDescent="0.25"/>
    <row r="95" spans="1:17" hidden="1" x14ac:dyDescent="0.25"/>
    <row r="96" spans="1: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sheetData>
  <sheetProtection formatCells="0" formatColumns="0" formatRows="0" selectLockedCells="1"/>
  <mergeCells count="4">
    <mergeCell ref="C2:N2"/>
    <mergeCell ref="C4:N4"/>
    <mergeCell ref="E89:F89"/>
    <mergeCell ref="H89:N89"/>
  </mergeCells>
  <phoneticPr fontId="0" type="noConversion"/>
  <conditionalFormatting sqref="H15:N15">
    <cfRule type="cellIs" dxfId="14" priority="9" stopIfTrue="1" operator="greaterThan">
      <formula>#REF!</formula>
    </cfRule>
  </conditionalFormatting>
  <dataValidations count="1">
    <dataValidation type="decimal" operator="greaterThanOrEqual" allowBlank="1" showInputMessage="1" showErrorMessage="1" errorTitle="Cost of sales" error="Please write the amount with positive sign." sqref="H14:N14 H16:N16 H18:N19 H29:N29 H31:N31 H33:N33 H39:N42 H44:N45 H47:N47 H49:N49 H51:N51 H53:N55 H59:N62 H64:N65 H67:N67 H69:N69 H71:N71 H73:N74 H76:N78 H80:N80 H22:N27 H85:N86" xr:uid="{00000000-0002-0000-0700-000000000000}">
      <formula1>0</formula1>
    </dataValidation>
  </dataValidations>
  <hyperlinks>
    <hyperlink ref="H89" location="'Options IAS'!C1" display="Back to top" xr:uid="{00000000-0004-0000-0700-000000000000}"/>
    <hyperlink ref="E89" location="CONTENTS!C3" display="Back to contents" xr:uid="{00000000-0004-0000-0700-000001000000}"/>
    <hyperlink ref="H89:N89" location="'Liabilities &amp; Equity'!A1" display="Back to top" xr:uid="{00000000-0004-0000-0700-000002000000}"/>
    <hyperlink ref="D27" location="Help!B35" display="Help" xr:uid="{00000000-0004-0000-0700-000003000000}"/>
    <hyperlink ref="D18" location="Help!B36" display="Help" xr:uid="{00000000-0004-0000-0700-000004000000}"/>
    <hyperlink ref="D40" location="Help!B37" display="Help" xr:uid="{00000000-0004-0000-0700-000005000000}"/>
    <hyperlink ref="D49" location="Help!B38" display="Help" xr:uid="{00000000-0004-0000-0700-000006000000}"/>
    <hyperlink ref="D60" location="Help!B37" display="Help" xr:uid="{00000000-0004-0000-0700-000007000000}"/>
    <hyperlink ref="D53" location="Help!B39" display="Help" xr:uid="{00000000-0004-0000-0700-000008000000}"/>
    <hyperlink ref="E89:F89" location="Contents!C3" display="Back to contents" xr:uid="{00000000-0004-0000-0700-000009000000}"/>
    <hyperlink ref="D69" location="Help!B38" display="Help" xr:uid="{00000000-0004-0000-0700-00000A000000}"/>
    <hyperlink ref="D76" location="Help!B41" display="Help" xr:uid="{00000000-0004-0000-0700-00000B000000}"/>
    <hyperlink ref="D80" location="Help!B40" display="Help" xr:uid="{00000000-0004-0000-0700-00000C000000}"/>
  </hyperlinks>
  <printOptions horizontalCentered="1"/>
  <pageMargins left="0.78740157480314965" right="0.78740157480314965" top="0.78740157480314965" bottom="0.59055118110236227" header="0.19685039370078741" footer="0"/>
  <pageSetup paperSize="9" scale="56"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Q272"/>
  <sheetViews>
    <sheetView showGridLines="0" zoomScale="80" zoomScaleNormal="80" workbookViewId="0">
      <selection activeCell="C5" sqref="C5"/>
    </sheetView>
  </sheetViews>
  <sheetFormatPr defaultColWidth="0" defaultRowHeight="12.5" zeroHeight="1" x14ac:dyDescent="0.25"/>
  <cols>
    <col min="1" max="1" width="11.26953125" style="78" customWidth="1"/>
    <col min="2" max="2" width="3.7265625" style="61" customWidth="1"/>
    <col min="3" max="3" width="60.81640625" style="30" customWidth="1"/>
    <col min="4" max="4" width="5.26953125" style="29" bestFit="1" customWidth="1"/>
    <col min="5" max="5" width="14.453125" style="38" bestFit="1" customWidth="1"/>
    <col min="6" max="6" width="10.54296875" style="38" customWidth="1"/>
    <col min="7" max="7" width="11.453125" style="285" customWidth="1"/>
    <col min="8" max="12" width="12.26953125" style="30" customWidth="1"/>
    <col min="13" max="13" width="17.54296875" style="30" customWidth="1"/>
    <col min="14" max="14" width="14.26953125" style="30" bestFit="1" customWidth="1"/>
    <col min="15" max="15" width="3.7265625" style="78" customWidth="1"/>
    <col min="16" max="17" width="8.81640625" style="14" hidden="1" customWidth="1"/>
    <col min="18" max="16384" width="8.81640625" style="7" hidden="1"/>
  </cols>
  <sheetData>
    <row r="1" spans="1:17" s="61" customFormat="1" ht="12.75" customHeight="1" x14ac:dyDescent="0.3">
      <c r="A1" s="70"/>
      <c r="B1" s="70"/>
      <c r="C1" s="80" t="s">
        <v>38</v>
      </c>
      <c r="D1" s="113"/>
      <c r="E1" s="103"/>
      <c r="F1" s="103"/>
      <c r="G1" s="102"/>
      <c r="H1" s="102"/>
      <c r="I1" s="102"/>
      <c r="J1" s="102"/>
      <c r="K1" s="102"/>
      <c r="L1" s="102"/>
      <c r="M1" s="102"/>
      <c r="N1" s="102"/>
      <c r="O1" s="70"/>
    </row>
    <row r="2" spans="1:17" s="5" customFormat="1" x14ac:dyDescent="0.25">
      <c r="A2" s="70"/>
      <c r="B2" s="70"/>
      <c r="C2" s="887" t="s">
        <v>918</v>
      </c>
      <c r="D2" s="888"/>
      <c r="E2" s="888"/>
      <c r="F2" s="888"/>
      <c r="G2" s="888"/>
      <c r="H2" s="888"/>
      <c r="I2" s="889"/>
      <c r="J2" s="889"/>
      <c r="K2" s="889"/>
      <c r="L2" s="889"/>
      <c r="M2" s="889"/>
      <c r="N2" s="890"/>
      <c r="O2" s="70"/>
      <c r="P2" s="4"/>
      <c r="Q2" s="4"/>
    </row>
    <row r="3" spans="1:17" s="61" customFormat="1" ht="13" x14ac:dyDescent="0.3">
      <c r="A3" s="70"/>
      <c r="B3" s="70"/>
      <c r="C3" s="80" t="s">
        <v>39</v>
      </c>
      <c r="D3" s="113"/>
      <c r="E3" s="72"/>
      <c r="F3" s="72"/>
      <c r="G3" s="70"/>
      <c r="H3" s="70"/>
      <c r="I3" s="70"/>
      <c r="J3" s="70"/>
      <c r="K3" s="70"/>
      <c r="L3" s="70"/>
      <c r="M3" s="70"/>
      <c r="N3" s="70"/>
      <c r="O3" s="70"/>
    </row>
    <row r="4" spans="1:17" s="5" customFormat="1" x14ac:dyDescent="0.25">
      <c r="A4" s="70"/>
      <c r="B4" s="70"/>
      <c r="C4" s="893" t="str">
        <f>IF('Gen. charac.'!C4:L4="","",'Gen. charac.'!C4:L4)</f>
        <v/>
      </c>
      <c r="D4" s="894"/>
      <c r="E4" s="894"/>
      <c r="F4" s="894"/>
      <c r="G4" s="894"/>
      <c r="H4" s="894"/>
      <c r="I4" s="895"/>
      <c r="J4" s="895"/>
      <c r="K4" s="895"/>
      <c r="L4" s="895"/>
      <c r="M4" s="895"/>
      <c r="N4" s="896"/>
      <c r="O4" s="70"/>
      <c r="P4" s="4"/>
      <c r="Q4" s="4"/>
    </row>
    <row r="5" spans="1:17" s="61" customFormat="1" x14ac:dyDescent="0.25">
      <c r="A5" s="70"/>
      <c r="B5" s="70"/>
      <c r="C5" s="214"/>
      <c r="D5" s="391"/>
      <c r="E5" s="214"/>
      <c r="F5" s="214"/>
      <c r="G5" s="214"/>
      <c r="H5" s="214"/>
      <c r="I5" s="214"/>
      <c r="J5" s="214"/>
      <c r="K5" s="214"/>
      <c r="L5" s="214"/>
      <c r="M5" s="214"/>
      <c r="N5" s="214"/>
      <c r="O5" s="70"/>
    </row>
    <row r="6" spans="1:17" s="61" customFormat="1" ht="13" x14ac:dyDescent="0.3">
      <c r="A6" s="70"/>
      <c r="B6" s="70"/>
      <c r="C6" s="70"/>
      <c r="D6" s="440"/>
      <c r="E6" s="72"/>
      <c r="F6" s="72"/>
      <c r="G6" s="287"/>
      <c r="H6" s="277" t="str">
        <f>IF('Gen. charac.'!$C$39="Thousands","Thousands",IF('Gen. charac.'!$C$39="Millions","Millions",""))</f>
        <v/>
      </c>
      <c r="I6" s="277"/>
      <c r="J6" s="277"/>
      <c r="K6" s="277"/>
      <c r="L6" s="277"/>
      <c r="M6" s="277"/>
      <c r="N6" s="277" t="str">
        <f>IF('Gen. charac.'!$C$36&lt;&gt;"",CONCATENATE(LEFT('Gen. charac.'!$C$36,3)),"")</f>
        <v>EUR</v>
      </c>
      <c r="O6" s="70"/>
    </row>
    <row r="7" spans="1:17" s="5" customFormat="1" ht="13" x14ac:dyDescent="0.3">
      <c r="A7" s="70"/>
      <c r="B7" s="70"/>
      <c r="C7" s="556" t="s">
        <v>463</v>
      </c>
      <c r="D7" s="215" t="s">
        <v>26</v>
      </c>
      <c r="E7" s="116"/>
      <c r="F7" s="116"/>
      <c r="G7" s="282"/>
      <c r="H7" s="710"/>
      <c r="I7" s="710"/>
      <c r="J7" s="710"/>
      <c r="K7" s="710"/>
      <c r="L7" s="710"/>
      <c r="M7" s="710"/>
      <c r="N7" s="710"/>
      <c r="O7" s="70"/>
      <c r="P7" s="4"/>
      <c r="Q7" s="4"/>
    </row>
    <row r="8" spans="1:17" s="5" customFormat="1" ht="26" x14ac:dyDescent="0.3">
      <c r="A8" s="70"/>
      <c r="B8" s="70"/>
      <c r="C8" s="70"/>
      <c r="D8" s="440"/>
      <c r="E8" s="205" t="s">
        <v>482</v>
      </c>
      <c r="F8" s="205" t="s">
        <v>483</v>
      </c>
      <c r="G8" s="288" t="s">
        <v>481</v>
      </c>
      <c r="H8" s="680" t="s">
        <v>919</v>
      </c>
      <c r="I8" s="680" t="s">
        <v>920</v>
      </c>
      <c r="J8" s="680" t="s">
        <v>915</v>
      </c>
      <c r="K8" s="680" t="s">
        <v>916</v>
      </c>
      <c r="L8" s="680" t="s">
        <v>917</v>
      </c>
      <c r="M8" s="680" t="s">
        <v>921</v>
      </c>
      <c r="N8" s="680" t="s">
        <v>922</v>
      </c>
      <c r="O8" s="70"/>
      <c r="P8" s="4"/>
      <c r="Q8" s="4"/>
    </row>
    <row r="9" spans="1:17" s="5" customFormat="1" ht="13.5" thickBot="1" x14ac:dyDescent="0.35">
      <c r="A9" s="70"/>
      <c r="B9" s="70"/>
      <c r="C9" s="70"/>
      <c r="D9" s="440"/>
      <c r="E9" s="205"/>
      <c r="F9" s="205"/>
      <c r="G9" s="288"/>
      <c r="H9" s="294"/>
      <c r="I9" s="675"/>
      <c r="J9" s="675"/>
      <c r="K9" s="675"/>
      <c r="L9" s="675"/>
      <c r="M9" s="675"/>
      <c r="N9" s="294"/>
      <c r="O9" s="70"/>
      <c r="P9" s="4"/>
      <c r="Q9" s="4"/>
    </row>
    <row r="10" spans="1:17" s="43" customFormat="1" ht="13" x14ac:dyDescent="0.3">
      <c r="A10" s="207"/>
      <c r="B10" s="206"/>
      <c r="C10" s="207"/>
      <c r="D10" s="441"/>
      <c r="E10" s="216"/>
      <c r="F10" s="216"/>
      <c r="G10" s="258"/>
      <c r="H10" s="724"/>
      <c r="I10" s="724"/>
      <c r="J10" s="724"/>
      <c r="K10" s="724"/>
      <c r="L10" s="724"/>
      <c r="M10" s="724"/>
      <c r="N10" s="725"/>
      <c r="O10" s="207"/>
      <c r="P10" s="42"/>
      <c r="Q10" s="42"/>
    </row>
    <row r="11" spans="1:17" s="43" customFormat="1" ht="13" x14ac:dyDescent="0.3">
      <c r="A11" s="207"/>
      <c r="B11" s="206"/>
      <c r="C11" s="207" t="s">
        <v>484</v>
      </c>
      <c r="D11" s="441"/>
      <c r="E11" s="216" t="s">
        <v>485</v>
      </c>
      <c r="F11" s="86" t="s">
        <v>461</v>
      </c>
      <c r="G11" s="289">
        <v>80</v>
      </c>
      <c r="H11" s="684">
        <v>971</v>
      </c>
      <c r="I11" s="353">
        <v>604539.20097291458</v>
      </c>
      <c r="J11" s="353">
        <v>15550.5</v>
      </c>
      <c r="K11" s="353">
        <v>72230</v>
      </c>
      <c r="L11" s="353">
        <v>313767.5</v>
      </c>
      <c r="M11" s="353">
        <v>28938000</v>
      </c>
      <c r="N11" s="359">
        <v>0.27300000000000002</v>
      </c>
      <c r="O11" s="207"/>
      <c r="P11" s="44" t="e">
        <f>IF(Q43="","", H11)</f>
        <v>#REF!</v>
      </c>
      <c r="Q11" s="44">
        <f>IF(N11="","", N11)</f>
        <v>0.27300000000000002</v>
      </c>
    </row>
    <row r="12" spans="1:17" s="43" customFormat="1" ht="13" x14ac:dyDescent="0.3">
      <c r="A12" s="207"/>
      <c r="B12" s="206"/>
      <c r="C12" s="207"/>
      <c r="D12" s="441"/>
      <c r="E12" s="216"/>
      <c r="F12" s="86"/>
      <c r="G12" s="290"/>
      <c r="H12" s="593"/>
      <c r="I12" s="593"/>
      <c r="J12" s="593"/>
      <c r="K12" s="593"/>
      <c r="L12" s="593"/>
      <c r="M12" s="593"/>
      <c r="N12" s="594"/>
      <c r="O12" s="207"/>
      <c r="P12" s="45" t="str">
        <f>IF(H12="","", H12)</f>
        <v/>
      </c>
      <c r="Q12" s="45" t="str">
        <f>IF(N12="","", N12)</f>
        <v/>
      </c>
    </row>
    <row r="13" spans="1:17" s="43" customFormat="1" ht="13" x14ac:dyDescent="0.3">
      <c r="A13" s="207"/>
      <c r="B13" s="206"/>
      <c r="C13" s="217" t="s">
        <v>725</v>
      </c>
      <c r="D13" s="442"/>
      <c r="E13" s="218" t="s">
        <v>646</v>
      </c>
      <c r="F13" s="218" t="s">
        <v>646</v>
      </c>
      <c r="G13" s="343">
        <v>81</v>
      </c>
      <c r="H13" s="684">
        <v>971</v>
      </c>
      <c r="I13" s="353">
        <v>613536.97453706467</v>
      </c>
      <c r="J13" s="353">
        <v>7462.5</v>
      </c>
      <c r="K13" s="353">
        <v>52024</v>
      </c>
      <c r="L13" s="353">
        <v>311742.63445000001</v>
      </c>
      <c r="M13" s="353">
        <v>23074000</v>
      </c>
      <c r="N13" s="359">
        <v>-1523000</v>
      </c>
      <c r="O13" s="207"/>
      <c r="P13" s="46" t="e">
        <f>IF(C7="CASH-FLOW STATEMENT: DIRECT METHOD",IF(AND(#REF!="",#REF!=""),"",#REF! +#REF!),IF(AND(#REF!="",#REF!=""),"",#REF! +#REF!))</f>
        <v>#REF!</v>
      </c>
      <c r="Q13" s="46" t="e">
        <f>IF(E7="CASH-FLOW STATEMENT: DIRECT METHOD",IF(AND(#REF!="",#REF!=""),"",#REF! +#REF!),IF(AND(#REF!="",#REF!=""),"",#REF! +#REF!))</f>
        <v>#REF!</v>
      </c>
    </row>
    <row r="14" spans="1:17" s="43" customFormat="1" ht="13" x14ac:dyDescent="0.3">
      <c r="A14" s="207"/>
      <c r="B14" s="206"/>
      <c r="C14" s="522" t="s">
        <v>653</v>
      </c>
      <c r="D14" s="442"/>
      <c r="E14" s="221" t="s">
        <v>656</v>
      </c>
      <c r="F14" s="220"/>
      <c r="G14" s="557">
        <v>814</v>
      </c>
      <c r="H14" s="714">
        <v>343</v>
      </c>
      <c r="I14" s="356">
        <v>7466.6132215743437</v>
      </c>
      <c r="J14" s="356">
        <v>0</v>
      </c>
      <c r="K14" s="356">
        <v>0</v>
      </c>
      <c r="L14" s="356">
        <v>0</v>
      </c>
      <c r="M14" s="356">
        <v>1071000</v>
      </c>
      <c r="N14" s="357">
        <v>-546000</v>
      </c>
      <c r="O14" s="207"/>
      <c r="P14" s="46"/>
      <c r="Q14" s="46"/>
    </row>
    <row r="15" spans="1:17" s="43" customFormat="1" ht="13" x14ac:dyDescent="0.3">
      <c r="A15" s="207"/>
      <c r="B15" s="206"/>
      <c r="C15" s="522" t="s">
        <v>883</v>
      </c>
      <c r="D15" s="652"/>
      <c r="E15" s="654" t="s">
        <v>874</v>
      </c>
      <c r="F15" s="653"/>
      <c r="G15" s="517">
        <v>815</v>
      </c>
      <c r="H15" s="714">
        <v>339</v>
      </c>
      <c r="I15" s="356">
        <v>-302276.57018884958</v>
      </c>
      <c r="J15" s="356">
        <v>-36511.5</v>
      </c>
      <c r="K15" s="356">
        <v>-4481</v>
      </c>
      <c r="L15" s="356">
        <v>-430</v>
      </c>
      <c r="M15" s="356">
        <v>0</v>
      </c>
      <c r="N15" s="357">
        <v>-72202078</v>
      </c>
      <c r="O15" s="207"/>
      <c r="P15" s="45">
        <f>IF(H15="","", H15)</f>
        <v>339</v>
      </c>
      <c r="Q15" s="45">
        <f>IF(N15="","", N15)</f>
        <v>-72202078</v>
      </c>
    </row>
    <row r="16" spans="1:17" s="43" customFormat="1" ht="13" x14ac:dyDescent="0.3">
      <c r="A16" s="207"/>
      <c r="B16" s="206"/>
      <c r="C16" s="522" t="s">
        <v>884</v>
      </c>
      <c r="D16" s="652"/>
      <c r="E16" s="654" t="s">
        <v>874</v>
      </c>
      <c r="F16" s="653"/>
      <c r="G16" s="557">
        <v>816</v>
      </c>
      <c r="H16" s="714">
        <v>264</v>
      </c>
      <c r="I16" s="356">
        <v>324059.74187064398</v>
      </c>
      <c r="J16" s="356">
        <v>7.75</v>
      </c>
      <c r="K16" s="356">
        <v>485</v>
      </c>
      <c r="L16" s="356">
        <v>6075</v>
      </c>
      <c r="M16" s="356">
        <v>70448045</v>
      </c>
      <c r="N16" s="357">
        <v>0</v>
      </c>
      <c r="O16" s="207"/>
      <c r="P16" s="45"/>
      <c r="Q16" s="45"/>
    </row>
    <row r="17" spans="1:17" s="43" customFormat="1" ht="13" x14ac:dyDescent="0.3">
      <c r="A17" s="207"/>
      <c r="B17" s="206"/>
      <c r="C17" s="522" t="s">
        <v>885</v>
      </c>
      <c r="D17" s="652"/>
      <c r="E17" s="654" t="s">
        <v>874</v>
      </c>
      <c r="F17" s="653"/>
      <c r="G17" s="557">
        <v>817</v>
      </c>
      <c r="H17" s="714">
        <v>108</v>
      </c>
      <c r="I17" s="356">
        <v>-121.95370370370371</v>
      </c>
      <c r="J17" s="356">
        <v>0</v>
      </c>
      <c r="K17" s="356">
        <v>0</v>
      </c>
      <c r="L17" s="356">
        <v>0</v>
      </c>
      <c r="M17" s="356">
        <v>0</v>
      </c>
      <c r="N17" s="357">
        <v>-6691</v>
      </c>
      <c r="O17" s="207"/>
      <c r="P17" s="45"/>
      <c r="Q17" s="45"/>
    </row>
    <row r="18" spans="1:17" s="43" customFormat="1" ht="13" x14ac:dyDescent="0.3">
      <c r="A18" s="207"/>
      <c r="B18" s="206"/>
      <c r="C18" s="522" t="s">
        <v>886</v>
      </c>
      <c r="D18" s="652"/>
      <c r="E18" s="654" t="s">
        <v>874</v>
      </c>
      <c r="F18" s="653"/>
      <c r="G18" s="517">
        <v>818</v>
      </c>
      <c r="H18" s="714">
        <v>245</v>
      </c>
      <c r="I18" s="356">
        <v>54827.338326530611</v>
      </c>
      <c r="J18" s="356">
        <v>0</v>
      </c>
      <c r="K18" s="356">
        <v>89</v>
      </c>
      <c r="L18" s="356">
        <v>8566</v>
      </c>
      <c r="M18" s="356">
        <v>3679000</v>
      </c>
      <c r="N18" s="357">
        <v>0</v>
      </c>
      <c r="O18" s="207"/>
      <c r="P18" s="45"/>
      <c r="Q18" s="45"/>
    </row>
    <row r="19" spans="1:17" s="43" customFormat="1" ht="13" x14ac:dyDescent="0.3">
      <c r="A19" s="207"/>
      <c r="B19" s="206"/>
      <c r="C19" s="523" t="s">
        <v>783</v>
      </c>
      <c r="D19" s="442"/>
      <c r="E19" s="221" t="s">
        <v>646</v>
      </c>
      <c r="F19" s="219" t="s">
        <v>461</v>
      </c>
      <c r="G19" s="655">
        <v>82</v>
      </c>
      <c r="H19" s="714">
        <v>971</v>
      </c>
      <c r="I19" s="356">
        <v>-446211.75432124583</v>
      </c>
      <c r="J19" s="356">
        <v>-199385.5</v>
      </c>
      <c r="K19" s="356">
        <v>-36120</v>
      </c>
      <c r="L19" s="356">
        <v>-5309.5</v>
      </c>
      <c r="M19" s="356">
        <v>1248000</v>
      </c>
      <c r="N19" s="357">
        <v>-21146000</v>
      </c>
      <c r="O19" s="207"/>
      <c r="P19" s="44" t="e">
        <f>IF(AND(#REF!="",#REF!="",#REF!="",#REF!=""),"", H19)</f>
        <v>#REF!</v>
      </c>
      <c r="Q19" s="44" t="e">
        <f>IF(AND(#REF!="",#REF!="",#REF!="",#REF!=""),"", N19)</f>
        <v>#REF!</v>
      </c>
    </row>
    <row r="20" spans="1:17" s="43" customFormat="1" ht="13" x14ac:dyDescent="0.3">
      <c r="A20" s="207"/>
      <c r="B20" s="206"/>
      <c r="C20" s="759" t="s">
        <v>654</v>
      </c>
      <c r="D20" s="442"/>
      <c r="E20" s="221" t="s">
        <v>656</v>
      </c>
      <c r="F20" s="219"/>
      <c r="G20" s="557">
        <v>824</v>
      </c>
      <c r="H20" s="714">
        <v>212</v>
      </c>
      <c r="I20" s="356">
        <v>-14251.32678773585</v>
      </c>
      <c r="J20" s="356">
        <v>0</v>
      </c>
      <c r="K20" s="356">
        <v>0</v>
      </c>
      <c r="L20" s="356">
        <v>0</v>
      </c>
      <c r="M20" s="356">
        <v>34844</v>
      </c>
      <c r="N20" s="357">
        <v>-1203000</v>
      </c>
      <c r="O20" s="207"/>
      <c r="P20" s="44"/>
      <c r="Q20" s="44"/>
    </row>
    <row r="21" spans="1:17" s="41" customFormat="1" ht="13" x14ac:dyDescent="0.3">
      <c r="A21" s="82"/>
      <c r="B21" s="80"/>
      <c r="C21" s="760" t="s">
        <v>959</v>
      </c>
      <c r="D21" s="442"/>
      <c r="E21" s="221" t="s">
        <v>960</v>
      </c>
      <c r="F21" s="219"/>
      <c r="G21" s="557">
        <v>820</v>
      </c>
      <c r="H21" s="766">
        <v>971</v>
      </c>
      <c r="I21" s="767">
        <v>-486062.68188913504</v>
      </c>
      <c r="J21" s="767">
        <v>-229323.5</v>
      </c>
      <c r="K21" s="767">
        <v>-48735.063000000002</v>
      </c>
      <c r="L21" s="767">
        <v>-7991.5</v>
      </c>
      <c r="M21" s="767">
        <v>0</v>
      </c>
      <c r="N21" s="768">
        <v>-20494000</v>
      </c>
      <c r="O21" s="82"/>
      <c r="P21" s="44"/>
      <c r="Q21" s="44"/>
    </row>
    <row r="22" spans="1:17" s="41" customFormat="1" ht="25.5" x14ac:dyDescent="0.3">
      <c r="A22" s="82"/>
      <c r="B22" s="80"/>
      <c r="C22" s="761" t="s">
        <v>961</v>
      </c>
      <c r="D22" s="442"/>
      <c r="E22" s="221" t="s">
        <v>962</v>
      </c>
      <c r="F22" s="219"/>
      <c r="G22" s="762">
        <v>8200</v>
      </c>
      <c r="H22" s="714">
        <v>935</v>
      </c>
      <c r="I22" s="356">
        <v>-409506.91035005328</v>
      </c>
      <c r="J22" s="356">
        <v>-194156</v>
      </c>
      <c r="K22" s="356">
        <v>-41382</v>
      </c>
      <c r="L22" s="356">
        <v>-6486.5</v>
      </c>
      <c r="M22" s="356">
        <v>0</v>
      </c>
      <c r="N22" s="357">
        <v>-19401000</v>
      </c>
      <c r="O22" s="82"/>
      <c r="P22" s="44"/>
      <c r="Q22" s="44"/>
    </row>
    <row r="23" spans="1:17" s="43" customFormat="1" ht="26" x14ac:dyDescent="0.3">
      <c r="A23" s="207"/>
      <c r="B23" s="206"/>
      <c r="C23" s="761" t="s">
        <v>963</v>
      </c>
      <c r="D23" s="442"/>
      <c r="E23" s="763" t="s">
        <v>964</v>
      </c>
      <c r="F23" s="219"/>
      <c r="G23" s="762">
        <v>8202</v>
      </c>
      <c r="H23" s="714">
        <v>844</v>
      </c>
      <c r="I23" s="356">
        <v>-103452.19423821091</v>
      </c>
      <c r="J23" s="356">
        <v>-14266.5</v>
      </c>
      <c r="K23" s="356">
        <v>-384</v>
      </c>
      <c r="L23" s="356">
        <v>0</v>
      </c>
      <c r="M23" s="356">
        <v>0</v>
      </c>
      <c r="N23" s="357">
        <v>-7579000</v>
      </c>
      <c r="O23" s="207"/>
      <c r="P23" s="45"/>
      <c r="Q23" s="45"/>
    </row>
    <row r="24" spans="1:17" s="41" customFormat="1" ht="13" x14ac:dyDescent="0.3">
      <c r="A24" s="82"/>
      <c r="B24" s="80"/>
      <c r="C24" s="764" t="s">
        <v>965</v>
      </c>
      <c r="D24" s="442"/>
      <c r="E24" s="221" t="s">
        <v>966</v>
      </c>
      <c r="F24" s="219"/>
      <c r="G24" s="557">
        <v>8203</v>
      </c>
      <c r="H24" s="769"/>
      <c r="I24" s="769"/>
      <c r="J24" s="769"/>
      <c r="K24" s="769"/>
      <c r="L24" s="769"/>
      <c r="M24" s="769"/>
      <c r="N24" s="770"/>
      <c r="O24" s="82"/>
      <c r="P24" s="44"/>
      <c r="Q24" s="44"/>
    </row>
    <row r="25" spans="1:17" s="41" customFormat="1" ht="13" x14ac:dyDescent="0.3">
      <c r="A25" s="82"/>
      <c r="B25" s="80"/>
      <c r="C25" s="760" t="s">
        <v>967</v>
      </c>
      <c r="D25" s="442"/>
      <c r="E25" s="221" t="s">
        <v>960</v>
      </c>
      <c r="F25" s="219"/>
      <c r="G25" s="557">
        <v>821</v>
      </c>
      <c r="H25" s="775">
        <v>955</v>
      </c>
      <c r="I25" s="776">
        <v>92275.291477151841</v>
      </c>
      <c r="J25" s="776">
        <v>39</v>
      </c>
      <c r="K25" s="776">
        <v>1454</v>
      </c>
      <c r="L25" s="776">
        <v>18000</v>
      </c>
      <c r="M25" s="776">
        <v>7836000</v>
      </c>
      <c r="N25" s="777">
        <v>0</v>
      </c>
      <c r="O25" s="82"/>
      <c r="P25" s="44"/>
      <c r="Q25" s="44"/>
    </row>
    <row r="26" spans="1:17" s="41" customFormat="1" ht="25.5" x14ac:dyDescent="0.3">
      <c r="A26" s="82"/>
      <c r="B26" s="80"/>
      <c r="C26" s="761" t="s">
        <v>968</v>
      </c>
      <c r="D26" s="442"/>
      <c r="E26" s="221" t="s">
        <v>969</v>
      </c>
      <c r="F26" s="219"/>
      <c r="G26" s="557">
        <v>8210</v>
      </c>
      <c r="H26" s="748">
        <v>699</v>
      </c>
      <c r="I26" s="567">
        <v>38166.586213133058</v>
      </c>
      <c r="J26" s="567">
        <v>83</v>
      </c>
      <c r="K26" s="567">
        <v>1200</v>
      </c>
      <c r="L26" s="567">
        <v>10268.717199999999</v>
      </c>
      <c r="M26" s="567">
        <v>2600000</v>
      </c>
      <c r="N26" s="568">
        <v>0</v>
      </c>
      <c r="O26" s="82"/>
      <c r="P26" s="44"/>
      <c r="Q26" s="44"/>
    </row>
    <row r="27" spans="1:17" s="39" customFormat="1" ht="26" x14ac:dyDescent="0.3">
      <c r="A27" s="208"/>
      <c r="B27" s="213"/>
      <c r="C27" s="761" t="s">
        <v>970</v>
      </c>
      <c r="D27" s="442"/>
      <c r="E27" s="763" t="s">
        <v>971</v>
      </c>
      <c r="F27" s="219"/>
      <c r="G27" s="557">
        <v>8212</v>
      </c>
      <c r="H27" s="714">
        <v>747</v>
      </c>
      <c r="I27" s="356">
        <v>81922.356891164673</v>
      </c>
      <c r="J27" s="356">
        <v>0</v>
      </c>
      <c r="K27" s="356">
        <v>101</v>
      </c>
      <c r="L27" s="356">
        <v>8004.5</v>
      </c>
      <c r="M27" s="356">
        <v>7408000</v>
      </c>
      <c r="N27" s="357">
        <v>0</v>
      </c>
      <c r="O27" s="208"/>
      <c r="P27" s="44" t="e">
        <f>IF(AND(#REF!="",#REF!="",#REF!="",#REF!=""),"", H27)</f>
        <v>#REF!</v>
      </c>
      <c r="Q27" s="44" t="e">
        <f>IF(AND(#REF!="",#REF!="",#REF!="",#REF!=""),"", N27)</f>
        <v>#REF!</v>
      </c>
    </row>
    <row r="28" spans="1:17" s="39" customFormat="1" ht="13" x14ac:dyDescent="0.3">
      <c r="A28" s="208"/>
      <c r="B28" s="213"/>
      <c r="C28" s="764" t="s">
        <v>972</v>
      </c>
      <c r="D28" s="442"/>
      <c r="E28" s="221" t="s">
        <v>973</v>
      </c>
      <c r="F28" s="219"/>
      <c r="G28" s="563">
        <v>8213</v>
      </c>
      <c r="H28" s="714">
        <v>201</v>
      </c>
      <c r="I28" s="356">
        <v>93511.925515323383</v>
      </c>
      <c r="J28" s="356">
        <v>0</v>
      </c>
      <c r="K28" s="356">
        <v>21</v>
      </c>
      <c r="L28" s="356">
        <v>14651</v>
      </c>
      <c r="M28" s="356">
        <v>3558114</v>
      </c>
      <c r="N28" s="357">
        <v>0</v>
      </c>
      <c r="O28" s="208"/>
      <c r="P28" s="44"/>
      <c r="Q28" s="44"/>
    </row>
    <row r="29" spans="1:17" s="39" customFormat="1" ht="13" x14ac:dyDescent="0.3">
      <c r="A29" s="208"/>
      <c r="B29" s="213"/>
      <c r="C29" s="760" t="s">
        <v>974</v>
      </c>
      <c r="D29" s="442"/>
      <c r="E29" s="221" t="s">
        <v>960</v>
      </c>
      <c r="F29" s="219"/>
      <c r="G29" s="557">
        <v>842</v>
      </c>
      <c r="H29" s="766">
        <v>971</v>
      </c>
      <c r="I29" s="767">
        <v>-50903.864770607615</v>
      </c>
      <c r="J29" s="767">
        <v>-1586.5</v>
      </c>
      <c r="K29" s="767">
        <v>0</v>
      </c>
      <c r="L29" s="767">
        <v>1006.3085</v>
      </c>
      <c r="M29" s="767">
        <v>3134000</v>
      </c>
      <c r="N29" s="768">
        <v>-6270000</v>
      </c>
      <c r="O29" s="208"/>
      <c r="P29" s="45">
        <f>IF(H29="","", H29)</f>
        <v>971</v>
      </c>
      <c r="Q29" s="45">
        <f>IF(N29="","", N29)</f>
        <v>-6270000</v>
      </c>
    </row>
    <row r="30" spans="1:17" s="39" customFormat="1" ht="13" x14ac:dyDescent="0.3">
      <c r="A30" s="208"/>
      <c r="B30" s="213"/>
      <c r="C30" s="759" t="s">
        <v>883</v>
      </c>
      <c r="D30" s="650"/>
      <c r="E30" s="654" t="s">
        <v>874</v>
      </c>
      <c r="F30" s="651"/>
      <c r="G30" s="517">
        <v>825</v>
      </c>
      <c r="H30" s="714">
        <v>149</v>
      </c>
      <c r="I30" s="356">
        <v>-110.34228187919463</v>
      </c>
      <c r="J30" s="356">
        <v>0</v>
      </c>
      <c r="K30" s="356">
        <v>0</v>
      </c>
      <c r="L30" s="356">
        <v>0</v>
      </c>
      <c r="M30" s="356">
        <v>0</v>
      </c>
      <c r="N30" s="357">
        <v>-9800</v>
      </c>
      <c r="O30" s="208"/>
      <c r="P30" s="45"/>
      <c r="Q30" s="45"/>
    </row>
    <row r="31" spans="1:17" s="39" customFormat="1" ht="13" x14ac:dyDescent="0.3">
      <c r="A31" s="208"/>
      <c r="B31" s="213"/>
      <c r="C31" s="759" t="s">
        <v>884</v>
      </c>
      <c r="D31" s="650"/>
      <c r="E31" s="654" t="s">
        <v>874</v>
      </c>
      <c r="F31" s="651"/>
      <c r="G31" s="557">
        <v>826</v>
      </c>
      <c r="H31" s="714">
        <v>568</v>
      </c>
      <c r="I31" s="356">
        <v>2688.2557472887329</v>
      </c>
      <c r="J31" s="356">
        <v>0</v>
      </c>
      <c r="K31" s="356">
        <v>0</v>
      </c>
      <c r="L31" s="356">
        <v>45.513552500000003</v>
      </c>
      <c r="M31" s="356">
        <v>111600</v>
      </c>
      <c r="N31" s="357">
        <v>0</v>
      </c>
      <c r="O31" s="208"/>
      <c r="P31" s="45"/>
      <c r="Q31" s="45"/>
    </row>
    <row r="32" spans="1:17" s="39" customFormat="1" ht="13" x14ac:dyDescent="0.3">
      <c r="A32" s="208"/>
      <c r="B32" s="213"/>
      <c r="C32" s="759" t="s">
        <v>886</v>
      </c>
      <c r="D32" s="650"/>
      <c r="E32" s="654" t="s">
        <v>874</v>
      </c>
      <c r="F32" s="651"/>
      <c r="G32" s="563">
        <v>828</v>
      </c>
      <c r="H32" s="714">
        <v>493</v>
      </c>
      <c r="I32" s="356">
        <v>3664.2839578296152</v>
      </c>
      <c r="J32" s="356">
        <v>0</v>
      </c>
      <c r="K32" s="356">
        <v>0</v>
      </c>
      <c r="L32" s="356">
        <v>12</v>
      </c>
      <c r="M32" s="356">
        <v>173000</v>
      </c>
      <c r="N32" s="357">
        <v>0</v>
      </c>
      <c r="O32" s="208"/>
      <c r="P32" s="45"/>
      <c r="Q32" s="45"/>
    </row>
    <row r="33" spans="1:17" s="39" customFormat="1" ht="13" x14ac:dyDescent="0.3">
      <c r="A33" s="208"/>
      <c r="B33" s="213"/>
      <c r="C33" s="522"/>
      <c r="D33" s="442"/>
      <c r="E33" s="221"/>
      <c r="F33" s="219"/>
      <c r="G33" s="517"/>
      <c r="H33" s="714"/>
      <c r="I33" s="356"/>
      <c r="J33" s="356"/>
      <c r="K33" s="356"/>
      <c r="L33" s="356"/>
      <c r="M33" s="356"/>
      <c r="N33" s="357"/>
      <c r="O33" s="208"/>
      <c r="P33" s="45"/>
      <c r="Q33" s="45"/>
    </row>
    <row r="34" spans="1:17" s="39" customFormat="1" ht="13" x14ac:dyDescent="0.3">
      <c r="A34" s="208"/>
      <c r="B34" s="213"/>
      <c r="C34" s="217" t="s">
        <v>738</v>
      </c>
      <c r="D34" s="442"/>
      <c r="E34" s="221"/>
      <c r="F34" s="219" t="s">
        <v>46</v>
      </c>
      <c r="G34" s="563" t="s">
        <v>776</v>
      </c>
      <c r="H34" s="766">
        <v>971</v>
      </c>
      <c r="I34" s="767">
        <v>167325.22021581879</v>
      </c>
      <c r="J34" s="767">
        <v>-8128</v>
      </c>
      <c r="K34" s="767">
        <v>7461</v>
      </c>
      <c r="L34" s="767">
        <v>109313</v>
      </c>
      <c r="M34" s="767">
        <v>15271000</v>
      </c>
      <c r="N34" s="768">
        <v>-6275000</v>
      </c>
      <c r="O34" s="208"/>
      <c r="P34" s="45"/>
      <c r="Q34" s="45"/>
    </row>
    <row r="35" spans="1:17" s="39" customFormat="1" ht="13" x14ac:dyDescent="0.3">
      <c r="A35" s="208"/>
      <c r="B35" s="213"/>
      <c r="C35" s="522"/>
      <c r="D35" s="442"/>
      <c r="E35" s="221"/>
      <c r="F35" s="219"/>
      <c r="G35" s="517"/>
      <c r="H35" s="771"/>
      <c r="I35" s="757"/>
      <c r="J35" s="757"/>
      <c r="K35" s="757"/>
      <c r="L35" s="757"/>
      <c r="M35" s="757"/>
      <c r="N35" s="758"/>
      <c r="O35" s="208"/>
      <c r="P35" s="45"/>
      <c r="Q35" s="45"/>
    </row>
    <row r="36" spans="1:17" s="39" customFormat="1" ht="13" x14ac:dyDescent="0.3">
      <c r="A36" s="208"/>
      <c r="B36" s="213"/>
      <c r="C36" s="523" t="s">
        <v>784</v>
      </c>
      <c r="D36" s="442"/>
      <c r="E36" s="221" t="s">
        <v>646</v>
      </c>
      <c r="F36" s="219" t="s">
        <v>461</v>
      </c>
      <c r="G36" s="343">
        <v>83</v>
      </c>
      <c r="H36" s="772">
        <v>971</v>
      </c>
      <c r="I36" s="773">
        <v>-145547.98330530379</v>
      </c>
      <c r="J36" s="773">
        <v>-77200.267999999996</v>
      </c>
      <c r="K36" s="773">
        <v>-5008</v>
      </c>
      <c r="L36" s="773">
        <v>10649.154500000001</v>
      </c>
      <c r="M36" s="773">
        <v>5628000</v>
      </c>
      <c r="N36" s="774">
        <v>-16317000</v>
      </c>
      <c r="O36" s="208"/>
      <c r="P36" s="45"/>
      <c r="Q36" s="45"/>
    </row>
    <row r="37" spans="1:17" s="39" customFormat="1" ht="13" x14ac:dyDescent="0.3">
      <c r="A37" s="208"/>
      <c r="B37" s="213"/>
      <c r="C37" s="522" t="s">
        <v>655</v>
      </c>
      <c r="D37" s="442"/>
      <c r="E37" s="221" t="s">
        <v>656</v>
      </c>
      <c r="F37" s="219"/>
      <c r="G37" s="557">
        <v>834</v>
      </c>
      <c r="H37" s="772">
        <v>205</v>
      </c>
      <c r="I37" s="773">
        <v>589.97487804878062</v>
      </c>
      <c r="J37" s="773">
        <v>0</v>
      </c>
      <c r="K37" s="773">
        <v>0</v>
      </c>
      <c r="L37" s="773">
        <v>0</v>
      </c>
      <c r="M37" s="773">
        <v>349000</v>
      </c>
      <c r="N37" s="774">
        <v>-193000</v>
      </c>
      <c r="O37" s="208"/>
      <c r="P37" s="44" t="e">
        <f>IF(AND(P13="",P19="",P27=""),"", H37)</f>
        <v>#REF!</v>
      </c>
      <c r="Q37" s="44" t="e">
        <f>IF(AND(Q13="",Q19="",Q27=""),"", N37)</f>
        <v>#REF!</v>
      </c>
    </row>
    <row r="38" spans="1:17" s="39" customFormat="1" ht="13" x14ac:dyDescent="0.3">
      <c r="A38" s="208"/>
      <c r="B38" s="213"/>
      <c r="C38" s="522" t="s">
        <v>883</v>
      </c>
      <c r="D38" s="650"/>
      <c r="E38" s="654" t="s">
        <v>874</v>
      </c>
      <c r="F38" s="651"/>
      <c r="G38" s="517">
        <v>835</v>
      </c>
      <c r="H38" s="788">
        <v>611</v>
      </c>
      <c r="I38" s="715">
        <v>-39026.072504075288</v>
      </c>
      <c r="J38" s="715">
        <v>-16408</v>
      </c>
      <c r="K38" s="715">
        <v>-965</v>
      </c>
      <c r="L38" s="715">
        <v>0</v>
      </c>
      <c r="M38" s="715">
        <v>0</v>
      </c>
      <c r="N38" s="716">
        <v>-1517000</v>
      </c>
      <c r="O38" s="208"/>
      <c r="P38" s="45">
        <f>IF(H38="","", H38)</f>
        <v>611</v>
      </c>
      <c r="Q38" s="45">
        <f>IF(N38="","", N38)</f>
        <v>-1517000</v>
      </c>
    </row>
    <row r="39" spans="1:17" s="39" customFormat="1" ht="13" x14ac:dyDescent="0.3">
      <c r="A39" s="208"/>
      <c r="B39" s="213"/>
      <c r="C39" s="522" t="s">
        <v>884</v>
      </c>
      <c r="D39" s="650"/>
      <c r="E39" s="654" t="s">
        <v>874</v>
      </c>
      <c r="F39" s="651"/>
      <c r="G39" s="557">
        <v>836</v>
      </c>
      <c r="H39" s="748">
        <v>187</v>
      </c>
      <c r="I39" s="567">
        <v>4575.6824802139045</v>
      </c>
      <c r="J39" s="567">
        <v>0</v>
      </c>
      <c r="K39" s="567">
        <v>0</v>
      </c>
      <c r="L39" s="567">
        <v>154.32125500000001</v>
      </c>
      <c r="M39" s="567">
        <v>296844.96480000002</v>
      </c>
      <c r="N39" s="568">
        <v>0</v>
      </c>
      <c r="O39" s="208"/>
      <c r="P39" s="44">
        <f>IF(H39="","", H39)</f>
        <v>187</v>
      </c>
      <c r="Q39" s="44">
        <f>IF(N39="","", N39)</f>
        <v>0</v>
      </c>
    </row>
    <row r="40" spans="1:17" s="41" customFormat="1" ht="13" x14ac:dyDescent="0.3">
      <c r="A40" s="82"/>
      <c r="B40" s="80"/>
      <c r="C40" s="522" t="s">
        <v>885</v>
      </c>
      <c r="D40" s="650"/>
      <c r="E40" s="654" t="s">
        <v>874</v>
      </c>
      <c r="F40" s="651"/>
      <c r="G40" s="517">
        <v>837</v>
      </c>
      <c r="H40" s="788">
        <v>737</v>
      </c>
      <c r="I40" s="788">
        <v>-188751.20376962016</v>
      </c>
      <c r="J40" s="788">
        <v>-94059</v>
      </c>
      <c r="K40" s="788">
        <v>-13497</v>
      </c>
      <c r="L40" s="788">
        <v>-1447</v>
      </c>
      <c r="M40" s="788">
        <v>0</v>
      </c>
      <c r="N40" s="789">
        <v>-8796000</v>
      </c>
      <c r="O40" s="82"/>
      <c r="P40" s="45">
        <f>IF(H40="","", H40)</f>
        <v>737</v>
      </c>
      <c r="Q40" s="45">
        <f>IF(N40="","", N40)</f>
        <v>-8796000</v>
      </c>
    </row>
    <row r="41" spans="1:17" s="41" customFormat="1" ht="25.5" customHeight="1" x14ac:dyDescent="0.3">
      <c r="A41" s="82"/>
      <c r="B41" s="80"/>
      <c r="C41" s="661" t="s">
        <v>886</v>
      </c>
      <c r="D41" s="650"/>
      <c r="E41" s="654" t="s">
        <v>874</v>
      </c>
      <c r="F41" s="651"/>
      <c r="G41" s="557">
        <v>838</v>
      </c>
      <c r="H41" s="748">
        <v>112</v>
      </c>
      <c r="I41" s="567">
        <v>-14.188706071428571</v>
      </c>
      <c r="J41" s="567">
        <v>0</v>
      </c>
      <c r="K41" s="567">
        <v>0</v>
      </c>
      <c r="L41" s="567">
        <v>0</v>
      </c>
      <c r="M41" s="567">
        <v>605</v>
      </c>
      <c r="N41" s="568">
        <v>-2443.13508</v>
      </c>
      <c r="O41" s="82"/>
      <c r="P41" s="44">
        <f>IF(H41="","", H41)</f>
        <v>112</v>
      </c>
      <c r="Q41" s="44">
        <f>IF(N41="","", N41)</f>
        <v>-2443.13508</v>
      </c>
    </row>
    <row r="42" spans="1:17" s="41" customFormat="1" ht="13" x14ac:dyDescent="0.3">
      <c r="A42" s="82"/>
      <c r="B42" s="80"/>
      <c r="C42" s="661" t="s">
        <v>887</v>
      </c>
      <c r="D42" s="650"/>
      <c r="E42" s="654" t="s">
        <v>892</v>
      </c>
      <c r="F42" s="651"/>
      <c r="G42" s="557">
        <v>839</v>
      </c>
      <c r="H42" s="786">
        <v>710</v>
      </c>
      <c r="I42" s="786">
        <v>1041736.0712168026</v>
      </c>
      <c r="J42" s="786">
        <v>4483.5</v>
      </c>
      <c r="K42" s="786">
        <v>51330.5</v>
      </c>
      <c r="L42" s="786">
        <v>419918.5</v>
      </c>
      <c r="M42" s="786">
        <v>150822000</v>
      </c>
      <c r="N42" s="787">
        <v>-48053.228999999999</v>
      </c>
      <c r="O42" s="82"/>
      <c r="P42" s="45">
        <f>IF(H42="","", H42)</f>
        <v>710</v>
      </c>
      <c r="Q42" s="45">
        <f>IF(N42="","", N42)</f>
        <v>-48053.228999999999</v>
      </c>
    </row>
    <row r="43" spans="1:17" s="41" customFormat="1" ht="25.5" customHeight="1" x14ac:dyDescent="0.3">
      <c r="A43" s="82"/>
      <c r="B43" s="80"/>
      <c r="C43" s="661" t="s">
        <v>888</v>
      </c>
      <c r="D43" s="650"/>
      <c r="E43" s="654" t="s">
        <v>895</v>
      </c>
      <c r="F43" s="651"/>
      <c r="G43" s="557">
        <v>840</v>
      </c>
      <c r="H43" s="778">
        <v>777</v>
      </c>
      <c r="I43" s="779">
        <v>-906404.14483038627</v>
      </c>
      <c r="J43" s="779">
        <v>-311812</v>
      </c>
      <c r="K43" s="779">
        <v>-38906</v>
      </c>
      <c r="L43" s="779">
        <v>-5675</v>
      </c>
      <c r="M43" s="779">
        <v>0</v>
      </c>
      <c r="N43" s="780">
        <v>-143500000</v>
      </c>
      <c r="O43" s="82"/>
      <c r="P43" s="44" t="e">
        <f>IF(AND(P37="",H39="",P11="",H41=""),"", H43)</f>
        <v>#REF!</v>
      </c>
      <c r="Q43" s="44" t="e">
        <f>IF(AND(Q37="",N39="",N11="",N41=""),"", N43)</f>
        <v>#REF!</v>
      </c>
    </row>
    <row r="44" spans="1:17" s="41" customFormat="1" ht="12.75" customHeight="1" x14ac:dyDescent="0.3">
      <c r="A44" s="82"/>
      <c r="B44" s="80"/>
      <c r="C44" s="661" t="s">
        <v>975</v>
      </c>
      <c r="D44" s="650"/>
      <c r="E44" s="654" t="s">
        <v>892</v>
      </c>
      <c r="F44" s="651"/>
      <c r="G44" s="557">
        <v>841</v>
      </c>
      <c r="H44" s="778">
        <v>510</v>
      </c>
      <c r="I44" s="779">
        <v>36369.021172078428</v>
      </c>
      <c r="J44" s="779">
        <v>0</v>
      </c>
      <c r="K44" s="779">
        <v>0</v>
      </c>
      <c r="L44" s="779">
        <v>858.75</v>
      </c>
      <c r="M44" s="779">
        <v>3683375</v>
      </c>
      <c r="N44" s="780">
        <v>0</v>
      </c>
      <c r="O44" s="82"/>
      <c r="P44" s="44"/>
      <c r="Q44" s="44"/>
    </row>
    <row r="45" spans="1:17" s="41" customFormat="1" ht="12.75" customHeight="1" x14ac:dyDescent="0.3">
      <c r="A45" s="82"/>
      <c r="B45" s="80"/>
      <c r="C45" s="208"/>
      <c r="D45" s="443"/>
      <c r="E45" s="210"/>
      <c r="F45" s="77"/>
      <c r="G45" s="290"/>
      <c r="H45" s="784"/>
      <c r="I45" s="784"/>
      <c r="J45" s="784"/>
      <c r="K45" s="784"/>
      <c r="L45" s="784"/>
      <c r="M45" s="784"/>
      <c r="N45" s="785"/>
      <c r="O45" s="82"/>
      <c r="P45" s="44"/>
      <c r="Q45" s="44"/>
    </row>
    <row r="46" spans="1:17" s="41" customFormat="1" ht="12.75" customHeight="1" x14ac:dyDescent="0.3">
      <c r="A46" s="82"/>
      <c r="B46" s="80"/>
      <c r="C46" s="207" t="s">
        <v>778</v>
      </c>
      <c r="D46" s="441"/>
      <c r="E46" s="344" t="s">
        <v>485</v>
      </c>
      <c r="F46" s="323" t="s">
        <v>461</v>
      </c>
      <c r="G46" s="289">
        <v>84</v>
      </c>
      <c r="H46" s="684">
        <v>971</v>
      </c>
      <c r="I46" s="353">
        <v>21777.236910514934</v>
      </c>
      <c r="J46" s="353">
        <v>-6377.0329999999994</v>
      </c>
      <c r="K46" s="353">
        <v>2000</v>
      </c>
      <c r="L46" s="353">
        <v>31608.5</v>
      </c>
      <c r="M46" s="353">
        <v>3161000</v>
      </c>
      <c r="N46" s="359">
        <v>-4842000</v>
      </c>
      <c r="O46" s="82"/>
      <c r="P46" s="44"/>
      <c r="Q46" s="44"/>
    </row>
    <row r="47" spans="1:17" s="41" customFormat="1" ht="12.75" customHeight="1" x14ac:dyDescent="0.3">
      <c r="A47" s="82"/>
      <c r="B47" s="80"/>
      <c r="C47" s="207"/>
      <c r="D47" s="441"/>
      <c r="E47" s="216"/>
      <c r="F47" s="86"/>
      <c r="G47" s="765"/>
      <c r="H47" s="715"/>
      <c r="I47" s="715"/>
      <c r="J47" s="715"/>
      <c r="K47" s="715"/>
      <c r="L47" s="715"/>
      <c r="M47" s="715"/>
      <c r="N47" s="716"/>
      <c r="O47" s="82"/>
      <c r="P47" s="44"/>
      <c r="Q47" s="44"/>
    </row>
    <row r="48" spans="1:17" s="41" customFormat="1" ht="12.75" customHeight="1" x14ac:dyDescent="0.3">
      <c r="A48" s="82"/>
      <c r="B48" s="80"/>
      <c r="C48" s="217" t="s">
        <v>777</v>
      </c>
      <c r="D48" s="442"/>
      <c r="E48" s="221" t="s">
        <v>490</v>
      </c>
      <c r="F48" s="219" t="s">
        <v>461</v>
      </c>
      <c r="G48" s="289">
        <v>85</v>
      </c>
      <c r="H48" s="781">
        <v>714</v>
      </c>
      <c r="I48" s="782">
        <v>4341.863889369748</v>
      </c>
      <c r="J48" s="782">
        <v>0</v>
      </c>
      <c r="K48" s="782">
        <v>24.5</v>
      </c>
      <c r="L48" s="782">
        <v>937.75</v>
      </c>
      <c r="M48" s="782">
        <v>623000</v>
      </c>
      <c r="N48" s="783">
        <v>-315130.8</v>
      </c>
      <c r="O48" s="82"/>
      <c r="P48" s="44"/>
      <c r="Q48" s="44"/>
    </row>
    <row r="49" spans="1:17" s="41" customFormat="1" ht="12.75" customHeight="1" x14ac:dyDescent="0.3">
      <c r="A49" s="82"/>
      <c r="B49" s="80"/>
      <c r="C49" s="82"/>
      <c r="D49" s="388"/>
      <c r="E49" s="146"/>
      <c r="F49" s="146"/>
      <c r="G49" s="569"/>
      <c r="H49" s="715"/>
      <c r="I49" s="715"/>
      <c r="J49" s="715"/>
      <c r="K49" s="715"/>
      <c r="L49" s="715"/>
      <c r="M49" s="715"/>
      <c r="N49" s="716"/>
      <c r="O49" s="82"/>
      <c r="P49" s="44"/>
      <c r="Q49" s="44"/>
    </row>
    <row r="50" spans="1:17" s="41" customFormat="1" ht="12.75" customHeight="1" x14ac:dyDescent="0.3">
      <c r="A50" s="82"/>
      <c r="B50" s="80"/>
      <c r="C50" s="217" t="s">
        <v>779</v>
      </c>
      <c r="D50" s="442"/>
      <c r="E50" s="223" t="s">
        <v>51</v>
      </c>
      <c r="F50" s="219" t="s">
        <v>46</v>
      </c>
      <c r="G50" s="289">
        <v>86</v>
      </c>
      <c r="H50" s="781">
        <v>553</v>
      </c>
      <c r="I50" s="782">
        <v>16402.067385623879</v>
      </c>
      <c r="J50" s="782">
        <v>0</v>
      </c>
      <c r="K50" s="782">
        <v>0</v>
      </c>
      <c r="L50" s="782">
        <v>0</v>
      </c>
      <c r="M50" s="782">
        <v>1913534.84</v>
      </c>
      <c r="N50" s="783">
        <v>-447000</v>
      </c>
      <c r="O50" s="82"/>
      <c r="P50" s="44"/>
      <c r="Q50" s="44"/>
    </row>
    <row r="51" spans="1:17" s="41" customFormat="1" ht="12.75" customHeight="1" x14ac:dyDescent="0.3">
      <c r="A51" s="82"/>
      <c r="B51" s="80"/>
      <c r="C51" s="82"/>
      <c r="D51" s="388"/>
      <c r="E51" s="146"/>
      <c r="F51" s="146"/>
      <c r="G51" s="265"/>
      <c r="H51" s="784"/>
      <c r="I51" s="784"/>
      <c r="J51" s="784"/>
      <c r="K51" s="784"/>
      <c r="L51" s="784"/>
      <c r="M51" s="784"/>
      <c r="N51" s="785"/>
      <c r="O51" s="82"/>
      <c r="P51" s="44"/>
      <c r="Q51" s="44"/>
    </row>
    <row r="52" spans="1:17" s="41" customFormat="1" ht="12.75" customHeight="1" x14ac:dyDescent="0.3">
      <c r="A52" s="82"/>
      <c r="B52" s="80"/>
      <c r="C52" s="224" t="s">
        <v>780</v>
      </c>
      <c r="D52" s="444"/>
      <c r="E52" s="216" t="s">
        <v>485</v>
      </c>
      <c r="F52" s="86" t="s">
        <v>461</v>
      </c>
      <c r="G52" s="289">
        <v>87</v>
      </c>
      <c r="H52" s="684">
        <v>971</v>
      </c>
      <c r="I52" s="353">
        <v>638850.35557782697</v>
      </c>
      <c r="J52" s="353">
        <v>16778.212500000001</v>
      </c>
      <c r="K52" s="353">
        <v>77034</v>
      </c>
      <c r="L52" s="353">
        <v>396560.5</v>
      </c>
      <c r="M52" s="353">
        <v>25923000</v>
      </c>
      <c r="N52" s="359">
        <v>-18998</v>
      </c>
      <c r="O52" s="82"/>
      <c r="P52" s="44"/>
      <c r="Q52" s="44"/>
    </row>
    <row r="53" spans="1:17" s="41" customFormat="1" ht="12.75" customHeight="1" x14ac:dyDescent="0.3">
      <c r="A53" s="82"/>
      <c r="B53" s="80"/>
      <c r="C53" s="224"/>
      <c r="D53" s="444"/>
      <c r="E53" s="216"/>
      <c r="F53" s="86"/>
      <c r="G53" s="291"/>
      <c r="H53" s="757"/>
      <c r="I53" s="757"/>
      <c r="J53" s="757"/>
      <c r="K53" s="757"/>
      <c r="L53" s="757"/>
      <c r="M53" s="757"/>
      <c r="N53" s="758"/>
      <c r="O53" s="82"/>
      <c r="P53" s="44"/>
      <c r="Q53" s="44"/>
    </row>
    <row r="54" spans="1:17" s="41" customFormat="1" ht="25.5" customHeight="1" x14ac:dyDescent="0.3">
      <c r="A54" s="82"/>
      <c r="B54" s="80"/>
      <c r="C54" s="224" t="s">
        <v>781</v>
      </c>
      <c r="D54" s="444"/>
      <c r="E54" s="216"/>
      <c r="F54" s="86" t="s">
        <v>46</v>
      </c>
      <c r="G54" s="345">
        <v>88</v>
      </c>
      <c r="H54" s="714">
        <v>524</v>
      </c>
      <c r="I54" s="356">
        <v>-24408.423015935114</v>
      </c>
      <c r="J54" s="356">
        <v>-490.41025000000002</v>
      </c>
      <c r="K54" s="356">
        <v>0</v>
      </c>
      <c r="L54" s="356">
        <v>21.5</v>
      </c>
      <c r="M54" s="356">
        <v>826000</v>
      </c>
      <c r="N54" s="357">
        <v>-3211968</v>
      </c>
      <c r="O54" s="82"/>
      <c r="P54" s="44"/>
      <c r="Q54" s="44"/>
    </row>
    <row r="55" spans="1:17" s="41" customFormat="1" ht="12.75" customHeight="1" x14ac:dyDescent="0.3">
      <c r="A55" s="82"/>
      <c r="B55" s="80"/>
      <c r="C55" s="224"/>
      <c r="D55" s="444"/>
      <c r="E55" s="216"/>
      <c r="F55" s="86"/>
      <c r="G55" s="291"/>
      <c r="H55" s="593"/>
      <c r="I55" s="593"/>
      <c r="J55" s="593"/>
      <c r="K55" s="593"/>
      <c r="L55" s="593"/>
      <c r="M55" s="593"/>
      <c r="N55" s="594"/>
      <c r="O55" s="82"/>
      <c r="P55" s="44"/>
      <c r="Q55" s="44"/>
    </row>
    <row r="56" spans="1:17" s="41" customFormat="1" ht="25.5" customHeight="1" thickBot="1" x14ac:dyDescent="0.35">
      <c r="A56" s="82"/>
      <c r="B56" s="80"/>
      <c r="C56" s="224" t="s">
        <v>782</v>
      </c>
      <c r="D56" s="444"/>
      <c r="E56" s="216"/>
      <c r="F56" s="86" t="s">
        <v>46</v>
      </c>
      <c r="G56" s="346">
        <v>89</v>
      </c>
      <c r="H56" s="790">
        <v>971</v>
      </c>
      <c r="I56" s="791">
        <v>625678.35386788868</v>
      </c>
      <c r="J56" s="791">
        <v>16698</v>
      </c>
      <c r="K56" s="791">
        <v>77034</v>
      </c>
      <c r="L56" s="791">
        <v>368645.5</v>
      </c>
      <c r="M56" s="791">
        <v>25923000</v>
      </c>
      <c r="N56" s="792">
        <v>1.407</v>
      </c>
      <c r="O56" s="82"/>
      <c r="P56" s="44"/>
      <c r="Q56" s="44"/>
    </row>
    <row r="57" spans="1:17" s="41" customFormat="1" ht="12.75" customHeight="1" x14ac:dyDescent="0.3">
      <c r="A57" s="82"/>
      <c r="B57" s="80"/>
      <c r="C57" s="224"/>
      <c r="D57" s="444"/>
      <c r="E57" s="216"/>
      <c r="F57" s="177"/>
      <c r="G57" s="292"/>
      <c r="H57" s="226"/>
      <c r="I57" s="226"/>
      <c r="J57" s="226"/>
      <c r="K57" s="226"/>
      <c r="L57" s="226"/>
      <c r="M57" s="226"/>
      <c r="N57" s="226"/>
      <c r="O57" s="82"/>
      <c r="P57" s="40"/>
      <c r="Q57" s="40"/>
    </row>
    <row r="58" spans="1:17" s="41" customFormat="1" ht="12.75" customHeight="1" thickBot="1" x14ac:dyDescent="0.35">
      <c r="A58" s="82"/>
      <c r="B58" s="80"/>
      <c r="C58" s="224"/>
      <c r="D58" s="225"/>
      <c r="E58" s="216"/>
      <c r="F58" s="177"/>
      <c r="G58" s="292"/>
      <c r="H58" s="226"/>
      <c r="I58" s="226"/>
      <c r="J58" s="226"/>
      <c r="K58" s="226"/>
      <c r="L58" s="226"/>
      <c r="M58" s="226"/>
      <c r="N58" s="226"/>
      <c r="O58" s="82"/>
      <c r="P58" s="40"/>
      <c r="Q58" s="40"/>
    </row>
    <row r="59" spans="1:17" ht="12.75" customHeight="1" thickTop="1" thickBot="1" x14ac:dyDescent="0.3">
      <c r="A59" s="71"/>
      <c r="B59" s="70"/>
      <c r="C59" s="71"/>
      <c r="D59" s="73"/>
      <c r="E59" s="877" t="s">
        <v>52</v>
      </c>
      <c r="F59" s="878"/>
      <c r="G59" s="166"/>
      <c r="H59" s="877" t="s">
        <v>53</v>
      </c>
      <c r="I59" s="886"/>
      <c r="J59" s="886"/>
      <c r="K59" s="886"/>
      <c r="L59" s="886"/>
      <c r="M59" s="886"/>
      <c r="N59" s="878"/>
      <c r="O59" s="71"/>
    </row>
    <row r="60" spans="1:17" s="78" customFormat="1" ht="12.75" customHeight="1" thickTop="1" x14ac:dyDescent="0.25">
      <c r="A60" s="71"/>
      <c r="B60" s="70"/>
      <c r="C60" s="71"/>
      <c r="D60" s="73"/>
      <c r="E60" s="73"/>
      <c r="F60" s="73"/>
      <c r="G60" s="166"/>
      <c r="H60" s="71"/>
      <c r="I60" s="71"/>
      <c r="J60" s="71"/>
      <c r="K60" s="71"/>
      <c r="L60" s="71"/>
      <c r="M60" s="71"/>
      <c r="N60" s="71"/>
      <c r="O60" s="71"/>
    </row>
    <row r="61" spans="1:17" ht="12.75" hidden="1" customHeight="1" x14ac:dyDescent="0.25">
      <c r="C61" s="8"/>
      <c r="E61" s="29"/>
      <c r="F61" s="29"/>
      <c r="G61" s="284"/>
      <c r="H61" s="8"/>
      <c r="I61" s="8"/>
      <c r="J61" s="8"/>
      <c r="K61" s="8"/>
      <c r="L61" s="8"/>
      <c r="M61" s="8"/>
      <c r="N61" s="8"/>
    </row>
    <row r="62" spans="1:17" ht="12.75" hidden="1" customHeight="1" x14ac:dyDescent="0.25">
      <c r="C62" s="8"/>
      <c r="E62" s="29"/>
      <c r="F62" s="29"/>
      <c r="G62" s="284"/>
      <c r="H62" s="29"/>
      <c r="I62" s="29"/>
      <c r="J62" s="29"/>
      <c r="K62" s="29"/>
      <c r="L62" s="29"/>
      <c r="M62" s="29"/>
      <c r="N62" s="8"/>
    </row>
    <row r="63" spans="1:17" ht="12.75" hidden="1" customHeight="1" x14ac:dyDescent="0.25">
      <c r="C63" s="8"/>
      <c r="E63" s="29"/>
      <c r="F63" s="29"/>
      <c r="G63" s="284"/>
      <c r="H63" s="8"/>
      <c r="I63" s="8"/>
      <c r="J63" s="8"/>
      <c r="K63" s="8"/>
      <c r="L63" s="8"/>
      <c r="M63" s="8"/>
      <c r="N63" s="8"/>
    </row>
    <row r="64" spans="1:17" ht="12.75" hidden="1" customHeight="1" x14ac:dyDescent="0.25">
      <c r="C64" s="8"/>
      <c r="E64" s="29"/>
      <c r="F64" s="29"/>
      <c r="G64" s="284"/>
      <c r="H64" s="8"/>
      <c r="I64" s="8"/>
      <c r="J64" s="8"/>
      <c r="K64" s="8"/>
      <c r="L64" s="8"/>
      <c r="M64" s="8"/>
      <c r="N64" s="8"/>
    </row>
    <row r="65" spans="3:14" ht="12.75" hidden="1" customHeight="1" x14ac:dyDescent="0.25">
      <c r="C65" s="8"/>
      <c r="E65" s="29"/>
      <c r="F65" s="29"/>
      <c r="G65" s="293"/>
      <c r="H65" s="8"/>
      <c r="I65" s="8"/>
      <c r="J65" s="8"/>
      <c r="K65" s="8"/>
      <c r="L65" s="8"/>
      <c r="M65" s="8"/>
      <c r="N65" s="8"/>
    </row>
    <row r="66" spans="3:14" ht="12.75" hidden="1" customHeight="1" x14ac:dyDescent="0.25">
      <c r="C66" s="8"/>
      <c r="E66" s="29"/>
      <c r="F66" s="29"/>
      <c r="G66" s="284"/>
      <c r="H66" s="8"/>
      <c r="I66" s="8"/>
      <c r="J66" s="8"/>
      <c r="K66" s="8"/>
      <c r="L66" s="8"/>
      <c r="M66" s="8"/>
      <c r="N66" s="8"/>
    </row>
    <row r="67" spans="3:14" ht="12.75" hidden="1" customHeight="1" x14ac:dyDescent="0.25">
      <c r="C67" s="8"/>
      <c r="E67" s="29"/>
      <c r="F67" s="29"/>
      <c r="G67" s="284"/>
      <c r="H67" s="8"/>
      <c r="I67" s="8"/>
      <c r="J67" s="8"/>
      <c r="K67" s="8"/>
      <c r="L67" s="8"/>
      <c r="M67" s="8"/>
      <c r="N67" s="8"/>
    </row>
    <row r="68" spans="3:14" ht="12.75" hidden="1" customHeight="1" x14ac:dyDescent="0.25">
      <c r="C68" s="32" t="s">
        <v>159</v>
      </c>
      <c r="D68" s="9"/>
      <c r="E68" s="29"/>
      <c r="F68" s="29"/>
      <c r="G68" s="284"/>
      <c r="H68" s="8"/>
      <c r="I68" s="8"/>
      <c r="J68" s="8"/>
      <c r="K68" s="8"/>
      <c r="L68" s="8"/>
      <c r="M68" s="8"/>
      <c r="N68" s="8"/>
    </row>
    <row r="69" spans="3:14" hidden="1" x14ac:dyDescent="0.25">
      <c r="C69" s="32" t="s">
        <v>486</v>
      </c>
      <c r="D69" s="9"/>
      <c r="E69" s="8"/>
      <c r="F69" s="29"/>
      <c r="G69" s="284"/>
      <c r="H69" s="8"/>
      <c r="I69" s="8"/>
      <c r="J69" s="8"/>
      <c r="K69" s="8"/>
      <c r="L69" s="8"/>
      <c r="M69" s="8"/>
      <c r="N69" s="8"/>
    </row>
    <row r="70" spans="3:14" hidden="1" x14ac:dyDescent="0.25">
      <c r="C70" s="32" t="s">
        <v>487</v>
      </c>
      <c r="D70" s="9"/>
    </row>
    <row r="71" spans="3:14" hidden="1" x14ac:dyDescent="0.25">
      <c r="C71" s="10" t="s">
        <v>488</v>
      </c>
      <c r="D71" s="9"/>
    </row>
    <row r="72" spans="3:14" hidden="1" x14ac:dyDescent="0.25">
      <c r="C72" s="32" t="s">
        <v>489</v>
      </c>
      <c r="D72" s="9"/>
    </row>
    <row r="73" spans="3:14" hidden="1" x14ac:dyDescent="0.25">
      <c r="C73" s="47" t="s">
        <v>15</v>
      </c>
      <c r="D73" s="22"/>
    </row>
    <row r="74" spans="3:14" hidden="1" x14ac:dyDescent="0.25">
      <c r="C74" s="30" t="s">
        <v>160</v>
      </c>
    </row>
    <row r="75" spans="3:14" hidden="1" x14ac:dyDescent="0.25"/>
    <row r="76" spans="3:14" hidden="1" x14ac:dyDescent="0.25"/>
    <row r="77" spans="3:14" hidden="1" x14ac:dyDescent="0.25"/>
    <row r="78" spans="3:14" hidden="1" x14ac:dyDescent="0.25"/>
    <row r="79" spans="3:14" hidden="1" x14ac:dyDescent="0.25"/>
    <row r="80" spans="3:1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spans="3:14" hidden="1" x14ac:dyDescent="0.25"/>
    <row r="226" spans="3:14" hidden="1" x14ac:dyDescent="0.25"/>
    <row r="227" spans="3:14" hidden="1" x14ac:dyDescent="0.25"/>
    <row r="228" spans="3:14" hidden="1" x14ac:dyDescent="0.25"/>
    <row r="229" spans="3:14" hidden="1" x14ac:dyDescent="0.25">
      <c r="C229" s="78"/>
      <c r="D229" s="211"/>
      <c r="E229" s="211"/>
      <c r="F229" s="211"/>
      <c r="G229" s="166"/>
      <c r="H229" s="78"/>
      <c r="I229" s="78"/>
      <c r="J229" s="78"/>
      <c r="K229" s="78"/>
      <c r="L229" s="78"/>
      <c r="M229" s="78"/>
      <c r="N229" s="78"/>
    </row>
    <row r="230" spans="3:14" hidden="1" x14ac:dyDescent="0.25">
      <c r="C230" s="78"/>
      <c r="D230" s="211"/>
      <c r="E230" s="211"/>
      <c r="F230" s="211"/>
      <c r="G230" s="166"/>
      <c r="H230" s="78"/>
      <c r="I230" s="78"/>
      <c r="J230" s="78"/>
      <c r="K230" s="78"/>
      <c r="L230" s="78"/>
      <c r="M230" s="78"/>
      <c r="N230" s="78"/>
    </row>
    <row r="231" spans="3:14" hidden="1" x14ac:dyDescent="0.25">
      <c r="C231" s="78"/>
      <c r="D231" s="211"/>
      <c r="E231" s="211"/>
      <c r="F231" s="211"/>
      <c r="G231" s="166"/>
      <c r="H231" s="78"/>
      <c r="I231" s="78"/>
      <c r="J231" s="78"/>
      <c r="K231" s="78"/>
      <c r="L231" s="78"/>
      <c r="M231" s="78"/>
      <c r="N231" s="78"/>
    </row>
    <row r="232" spans="3:14" hidden="1" x14ac:dyDescent="0.25">
      <c r="C232" s="78"/>
      <c r="D232" s="211"/>
      <c r="E232" s="211"/>
      <c r="F232" s="211"/>
      <c r="G232" s="166"/>
      <c r="H232" s="78"/>
      <c r="I232" s="78"/>
      <c r="J232" s="78"/>
      <c r="K232" s="78"/>
      <c r="L232" s="78"/>
      <c r="M232" s="78"/>
      <c r="N232" s="78"/>
    </row>
    <row r="233" spans="3:14" hidden="1" x14ac:dyDescent="0.25">
      <c r="C233" s="78"/>
      <c r="D233" s="211"/>
      <c r="E233" s="211"/>
      <c r="F233" s="211"/>
      <c r="G233" s="166"/>
      <c r="H233" s="78"/>
      <c r="I233" s="78"/>
      <c r="J233" s="78"/>
      <c r="K233" s="78"/>
      <c r="L233" s="78"/>
      <c r="M233" s="78"/>
      <c r="N233" s="78"/>
    </row>
    <row r="234" spans="3:14" hidden="1" x14ac:dyDescent="0.25">
      <c r="C234" s="78"/>
      <c r="D234" s="211"/>
      <c r="E234" s="211"/>
      <c r="F234" s="211"/>
      <c r="G234" s="166"/>
      <c r="H234" s="78"/>
      <c r="I234" s="78"/>
      <c r="J234" s="78"/>
      <c r="K234" s="78"/>
      <c r="L234" s="78"/>
      <c r="M234" s="78"/>
      <c r="N234" s="78"/>
    </row>
    <row r="235" spans="3:14" hidden="1" x14ac:dyDescent="0.25">
      <c r="C235" s="78"/>
      <c r="D235" s="211"/>
      <c r="E235" s="211"/>
      <c r="F235" s="211"/>
      <c r="G235" s="166"/>
      <c r="H235" s="78"/>
      <c r="I235" s="78"/>
      <c r="J235" s="78"/>
      <c r="K235" s="78"/>
      <c r="L235" s="78"/>
      <c r="M235" s="78"/>
      <c r="N235" s="78"/>
    </row>
    <row r="236" spans="3:14" hidden="1" x14ac:dyDescent="0.25">
      <c r="C236" s="78"/>
      <c r="D236" s="211"/>
      <c r="E236" s="211"/>
      <c r="F236" s="211"/>
      <c r="G236" s="166"/>
      <c r="H236" s="78"/>
      <c r="I236" s="78"/>
      <c r="J236" s="78"/>
      <c r="K236" s="78"/>
      <c r="L236" s="78"/>
      <c r="M236" s="78"/>
      <c r="N236" s="78"/>
    </row>
    <row r="237" spans="3:14" hidden="1" x14ac:dyDescent="0.25">
      <c r="C237" s="78"/>
      <c r="D237" s="211"/>
      <c r="E237" s="211"/>
      <c r="F237" s="211"/>
      <c r="G237" s="166"/>
      <c r="H237" s="78"/>
      <c r="I237" s="78"/>
      <c r="J237" s="78"/>
      <c r="K237" s="78"/>
      <c r="L237" s="78"/>
      <c r="M237" s="78"/>
      <c r="N237" s="78"/>
    </row>
    <row r="238" spans="3:14" hidden="1" x14ac:dyDescent="0.25">
      <c r="C238" s="78"/>
      <c r="D238" s="211"/>
      <c r="E238" s="211"/>
      <c r="F238" s="211"/>
      <c r="G238" s="166"/>
      <c r="H238" s="78"/>
      <c r="I238" s="78"/>
      <c r="J238" s="78"/>
      <c r="K238" s="78"/>
      <c r="L238" s="78"/>
      <c r="M238" s="78"/>
      <c r="N238" s="78"/>
    </row>
    <row r="239" spans="3:14" hidden="1" x14ac:dyDescent="0.25">
      <c r="C239" s="78"/>
      <c r="D239" s="211"/>
      <c r="E239" s="211"/>
      <c r="F239" s="211"/>
      <c r="G239" s="166"/>
      <c r="H239" s="78"/>
      <c r="I239" s="78"/>
      <c r="J239" s="78"/>
      <c r="K239" s="78"/>
      <c r="L239" s="78"/>
      <c r="M239" s="78"/>
      <c r="N239" s="78"/>
    </row>
    <row r="240" spans="3:14" hidden="1" x14ac:dyDescent="0.25">
      <c r="C240" s="78"/>
      <c r="D240" s="211"/>
      <c r="E240" s="211"/>
      <c r="F240" s="211"/>
      <c r="G240" s="166"/>
      <c r="H240" s="78"/>
      <c r="I240" s="78"/>
      <c r="J240" s="78"/>
      <c r="K240" s="78"/>
      <c r="L240" s="78"/>
      <c r="M240" s="78"/>
      <c r="N240" s="78"/>
    </row>
    <row r="241" spans="3:14" hidden="1" x14ac:dyDescent="0.25">
      <c r="C241" s="78"/>
      <c r="D241" s="211"/>
      <c r="E241" s="211"/>
      <c r="F241" s="211"/>
      <c r="G241" s="166"/>
      <c r="H241" s="78"/>
      <c r="I241" s="78"/>
      <c r="J241" s="78"/>
      <c r="K241" s="78"/>
      <c r="L241" s="78"/>
      <c r="M241" s="78"/>
      <c r="N241" s="78"/>
    </row>
    <row r="242" spans="3:14" hidden="1" x14ac:dyDescent="0.25">
      <c r="C242" s="78"/>
      <c r="D242" s="211"/>
      <c r="E242" s="211"/>
      <c r="F242" s="211"/>
      <c r="G242" s="166"/>
      <c r="H242" s="78"/>
      <c r="I242" s="78"/>
      <c r="J242" s="78"/>
      <c r="K242" s="78"/>
      <c r="L242" s="78"/>
      <c r="M242" s="78"/>
      <c r="N242" s="78"/>
    </row>
    <row r="243" spans="3:14" hidden="1" x14ac:dyDescent="0.25">
      <c r="C243" s="78"/>
      <c r="D243" s="211"/>
      <c r="E243" s="211"/>
      <c r="F243" s="211"/>
      <c r="G243" s="166"/>
      <c r="H243" s="78"/>
      <c r="I243" s="78"/>
      <c r="J243" s="78"/>
      <c r="K243" s="78"/>
      <c r="L243" s="78"/>
      <c r="M243" s="78"/>
      <c r="N243" s="78"/>
    </row>
    <row r="244" spans="3:14" hidden="1" x14ac:dyDescent="0.25">
      <c r="C244" s="78"/>
      <c r="D244" s="211"/>
      <c r="E244" s="211"/>
      <c r="F244" s="211"/>
      <c r="G244" s="166"/>
      <c r="H244" s="78"/>
      <c r="I244" s="78"/>
      <c r="J244" s="78"/>
      <c r="K244" s="78"/>
      <c r="L244" s="78"/>
      <c r="M244" s="78"/>
      <c r="N244" s="78"/>
    </row>
    <row r="245" spans="3:14" hidden="1" x14ac:dyDescent="0.25">
      <c r="C245" s="78"/>
      <c r="D245" s="211"/>
      <c r="E245" s="211"/>
      <c r="F245" s="211"/>
      <c r="G245" s="166"/>
      <c r="H245" s="78"/>
      <c r="I245" s="78"/>
      <c r="J245" s="78"/>
      <c r="K245" s="78"/>
      <c r="L245" s="78"/>
      <c r="M245" s="78"/>
      <c r="N245" s="78"/>
    </row>
    <row r="246" spans="3:14" hidden="1" x14ac:dyDescent="0.25"/>
    <row r="247" spans="3:14" hidden="1" x14ac:dyDescent="0.25"/>
    <row r="248" spans="3:14" hidden="1" x14ac:dyDescent="0.25"/>
    <row r="249" spans="3:14" hidden="1" x14ac:dyDescent="0.25"/>
    <row r="250" spans="3:14" hidden="1" x14ac:dyDescent="0.25"/>
    <row r="251" spans="3:14" hidden="1" x14ac:dyDescent="0.25"/>
    <row r="252" spans="3:14" hidden="1" x14ac:dyDescent="0.25"/>
    <row r="253" spans="3:14" hidden="1" x14ac:dyDescent="0.25"/>
    <row r="254" spans="3:14" hidden="1" x14ac:dyDescent="0.25"/>
    <row r="255" spans="3:14" hidden="1" x14ac:dyDescent="0.25"/>
    <row r="256" spans="3:14" hidden="1" x14ac:dyDescent="0.25"/>
    <row r="257" spans="3:14" hidden="1" x14ac:dyDescent="0.25"/>
    <row r="258" spans="3:14" hidden="1" x14ac:dyDescent="0.25"/>
    <row r="259" spans="3:14" hidden="1" x14ac:dyDescent="0.25"/>
    <row r="260" spans="3:14" hidden="1" x14ac:dyDescent="0.25"/>
    <row r="261" spans="3:14" hidden="1" x14ac:dyDescent="0.25"/>
    <row r="262" spans="3:14" hidden="1" x14ac:dyDescent="0.25"/>
    <row r="263" spans="3:14" hidden="1" x14ac:dyDescent="0.25"/>
    <row r="264" spans="3:14" hidden="1" x14ac:dyDescent="0.25"/>
    <row r="265" spans="3:14" hidden="1" x14ac:dyDescent="0.25"/>
    <row r="266" spans="3:14" hidden="1" x14ac:dyDescent="0.25"/>
    <row r="267" spans="3:14" hidden="1" x14ac:dyDescent="0.25"/>
    <row r="268" spans="3:14" hidden="1" x14ac:dyDescent="0.25"/>
    <row r="269" spans="3:14" hidden="1" x14ac:dyDescent="0.25"/>
    <row r="270" spans="3:14" hidden="1" x14ac:dyDescent="0.25"/>
    <row r="271" spans="3:14" hidden="1" x14ac:dyDescent="0.25"/>
    <row r="272" spans="3:14" x14ac:dyDescent="0.25">
      <c r="C272" s="71"/>
      <c r="D272" s="71"/>
      <c r="E272" s="71"/>
      <c r="F272" s="71"/>
      <c r="G272" s="71"/>
      <c r="H272" s="71"/>
      <c r="I272" s="71"/>
      <c r="J272" s="71"/>
      <c r="K272" s="71"/>
      <c r="L272" s="71"/>
      <c r="M272" s="71"/>
      <c r="N272" s="71"/>
    </row>
  </sheetData>
  <sheetProtection formatCells="0" formatColumns="0" formatRows="0" selectLockedCells="1"/>
  <mergeCells count="4">
    <mergeCell ref="E59:F59"/>
    <mergeCell ref="H59:N59"/>
    <mergeCell ref="C2:N2"/>
    <mergeCell ref="C4:N4"/>
  </mergeCells>
  <phoneticPr fontId="0" type="noConversion"/>
  <dataValidations disablePrompts="1" count="3">
    <dataValidation allowBlank="1" showInputMessage="1" showErrorMessage="1" promptTitle="Statement of cash flows" prompt="This cell is automatically filled in with the value keyd in the cell &quot;18.2 Method of presentation of cash-flow statement&quot; in the &quot;General characteristics&quot; spreadsheet. Please do not overwrite it." sqref="C7" xr:uid="{00000000-0002-0000-0800-000000000000}"/>
    <dataValidation allowBlank="1" showErrorMessage="1" prompt="Please select the method of presentation chosen and fill in the appropiate cells." sqref="D7" xr:uid="{00000000-0002-0000-0800-000001000000}"/>
    <dataValidation type="decimal" operator="greaterThanOrEqual" allowBlank="1" showInputMessage="1" showErrorMessage="1" errorTitle="Cost of sales" error="Please write the amount with positive sign." sqref="H27:N35 H39:N39 H41:N41 H54:N54 H14:N23" xr:uid="{00000000-0002-0000-0800-000002000000}">
      <formula1>0</formula1>
    </dataValidation>
  </dataValidations>
  <hyperlinks>
    <hyperlink ref="E59" location="CONTENTS!C3" display="Back to contents" xr:uid="{00000000-0004-0000-0800-000000000000}"/>
    <hyperlink ref="D7" location="Help!B51" display="Help" xr:uid="{00000000-0004-0000-0800-000001000000}"/>
    <hyperlink ref="H59:N59" location="'Cash flow'!A1" display="Back to top" xr:uid="{00000000-0004-0000-0800-000002000000}"/>
    <hyperlink ref="H59" location="'Options IAS'!C1" display="Back to top" xr:uid="{00000000-0004-0000-0800-000003000000}"/>
  </hyperlinks>
  <printOptions horizontalCentered="1"/>
  <pageMargins left="0.78740157480314965" right="0.78740157480314965" top="0.86614173228346458" bottom="0.59055118110236227" header="0.21" footer="0"/>
  <pageSetup paperSize="9" scale="59"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Gen. charac.</vt:lpstr>
      <vt:lpstr>Function</vt:lpstr>
      <vt:lpstr>Nature</vt:lpstr>
      <vt:lpstr>Comprehensive</vt:lpstr>
      <vt:lpstr>Assets</vt:lpstr>
      <vt:lpstr>Liabilities &amp; Equity</vt:lpstr>
      <vt:lpstr>Cash Flow</vt:lpstr>
      <vt:lpstr>Notes</vt:lpstr>
      <vt:lpstr>Assets!Print_Area</vt:lpstr>
      <vt:lpstr>Contents!Print_Area</vt:lpstr>
      <vt:lpstr>'Liabilities &amp; Equity'!Print_Area</vt:lpstr>
      <vt:lpstr>Nature!Print_Area</vt:lpstr>
      <vt:lpstr>Notes!Print_Area</vt:lpstr>
      <vt:lpstr>'Cash Flow'!Print_Titles</vt:lpstr>
      <vt:lpstr>Function!Print_Titles</vt:lpstr>
      <vt:lpstr>'Liabilities &amp; Equity'!Print_Titles</vt:lpstr>
      <vt:lpstr>Nature!Print_Titles</vt:lpstr>
    </vt:vector>
  </TitlesOfParts>
  <Company>Banco de España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 HORMIGO, MARIA DEL PILAR</dc:creator>
  <cp:lastModifiedBy>Vennix Saskia</cp:lastModifiedBy>
  <cp:lastPrinted>2017-10-09T09:12:12Z</cp:lastPrinted>
  <dcterms:created xsi:type="dcterms:W3CDTF">2005-10-27T10:23:16Z</dcterms:created>
  <dcterms:modified xsi:type="dcterms:W3CDTF">2021-05-07T08:02:36Z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